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2" activeTab="8"/>
  </bookViews>
  <sheets>
    <sheet name="Rua Sargento Clivaldo Cetenge" sheetId="1" r:id="rId1"/>
    <sheet name="Rua Sargento Clivaldo Prefeitur" sheetId="2" r:id="rId2"/>
    <sheet name="Rua Amazonas Cetenge" sheetId="3" r:id="rId3"/>
    <sheet name="Rua Amazonas Prefeitura" sheetId="4" r:id="rId4"/>
    <sheet name="Joaquim B. Naves Cetenge" sheetId="5" r:id="rId5"/>
    <sheet name="Rua Joaquim B. Naves Prefeitura" sheetId="6" r:id="rId6"/>
    <sheet name="Santa Catarina Cetenge" sheetId="7" r:id="rId7"/>
    <sheet name="Santa Catarina Prefeitura" sheetId="8" r:id="rId8"/>
    <sheet name="Anexo I - Relação dos Proprietários Não Aderentes" sheetId="9" r:id="rId9"/>
  </sheets>
  <definedNames>
    <definedName name="_xlnm.Print_Area" localSheetId="8">'Anexo I - Relação dos Proprietários Não Aderentes'!$A$1:$K$48</definedName>
  </definedNames>
  <calcPr fullCalcOnLoad="1"/>
</workbook>
</file>

<file path=xl/sharedStrings.xml><?xml version="1.0" encoding="utf-8"?>
<sst xmlns="http://schemas.openxmlformats.org/spreadsheetml/2006/main" count="437" uniqueCount="98">
  <si>
    <t>PLANO COMUNITÁRIO PARA IMPLANTAÇÃO DE PAVIMENTO ASFÁLTICO ( C.P 06-2009 )</t>
  </si>
  <si>
    <t>SITUAÇÃO DOS CONTRATOS</t>
  </si>
  <si>
    <t>RUA SARGENTO CLIVALDO JOSE LUZ- BAIRRO VILA HELENA II /S.S.PARAÍSO</t>
  </si>
  <si>
    <t>Nº</t>
  </si>
  <si>
    <t>PROPRIETÁRIO</t>
  </si>
  <si>
    <t>END. P/ CONTATO</t>
  </si>
  <si>
    <t>END. DO IMÓVEL</t>
  </si>
  <si>
    <t>QD</t>
  </si>
  <si>
    <t>LOTE</t>
  </si>
  <si>
    <t>TEST.</t>
  </si>
  <si>
    <t>METADE</t>
  </si>
  <si>
    <t>ÁREA</t>
  </si>
  <si>
    <t>GUIA EXIST.</t>
  </si>
  <si>
    <t>GUIA Ñ EXIST.</t>
  </si>
  <si>
    <t>AD</t>
  </si>
  <si>
    <t>SITUAÇÃO DO CONTRATO</t>
  </si>
  <si>
    <t>(m)</t>
  </si>
  <si>
    <t>LARG. R</t>
  </si>
  <si>
    <r>
      <t>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</si>
  <si>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(m²)</t>
  </si>
  <si>
    <t>Ari Vieira Machado</t>
  </si>
  <si>
    <t>R. Sarg. Clivaldo/Santa Catarina</t>
  </si>
  <si>
    <t>A10</t>
  </si>
  <si>
    <t>Marcos Antonio Valvassoura</t>
  </si>
  <si>
    <t xml:space="preserve">R. Sarg. Clivaldo/Prof. Notel </t>
  </si>
  <si>
    <t>SUBTOTAL/QUADRA A10</t>
  </si>
  <si>
    <t>PREFEITURA MUNICIPAL DE SÃO SEBASTIÃO DO PARAISO</t>
  </si>
  <si>
    <t>SECRETARIA MUNICIPAL DE OBRAS</t>
  </si>
  <si>
    <t>VALOR m² =</t>
  </si>
  <si>
    <t>RELAÇÃO DOS NÃO ADERENTES DO BAIRRO VILA HELENA</t>
  </si>
  <si>
    <t>ITEM</t>
  </si>
  <si>
    <t>QUADRA</t>
  </si>
  <si>
    <t>RUA</t>
  </si>
  <si>
    <t>INSCRIÇÃO</t>
  </si>
  <si>
    <t>TESTADA 1</t>
  </si>
  <si>
    <t>TESTADA 2</t>
  </si>
  <si>
    <t>LARG RUA</t>
  </si>
  <si>
    <t>TOTAL M²</t>
  </si>
  <si>
    <t>TOTAL R$</t>
  </si>
  <si>
    <t>Rua Sargento Clivaldo José Luz</t>
  </si>
  <si>
    <t>01.01.159.0318.001</t>
  </si>
  <si>
    <t>01.01.153.0221.001</t>
  </si>
  <si>
    <t>TOTAL =</t>
  </si>
  <si>
    <t>Área Total =</t>
  </si>
  <si>
    <t>Não Coordenado =</t>
  </si>
  <si>
    <t>José Antonio Cintra</t>
  </si>
  <si>
    <t>Marco Aurélio Cortez</t>
  </si>
  <si>
    <t>CETENGE ENG. LTDA</t>
  </si>
  <si>
    <t>Secretário Municipal de Obras</t>
  </si>
  <si>
    <t>Agente Administrativo</t>
  </si>
  <si>
    <t>RUA AMAZONAS- BAIRRO VILA HELENA II /S.S.PARAÍSO</t>
  </si>
  <si>
    <t>Andre dos Reis Machado</t>
  </si>
  <si>
    <t>R. Amazonas, sn</t>
  </si>
  <si>
    <t>A17</t>
  </si>
  <si>
    <t>Regiane Maria Silva</t>
  </si>
  <si>
    <t>Afranio Ferreira Simões</t>
  </si>
  <si>
    <t>R. Amazonas/Joaquim B. Naves</t>
  </si>
  <si>
    <t>TOTAL  =</t>
  </si>
  <si>
    <t>Rua Amazonas</t>
  </si>
  <si>
    <t>01.01.153.0201.001</t>
  </si>
  <si>
    <t>01.01.153.0211.001</t>
  </si>
  <si>
    <t>01.01.153.0191.001</t>
  </si>
  <si>
    <t>RUA JOAQUIM BERNARDES NAVES- BAIRRO VILA HELENA II /S.S.PARAÍSO</t>
  </si>
  <si>
    <t>Evaldo Aparecido Silva</t>
  </si>
  <si>
    <t>R. Joaquim B. Naves/Av. Brasil</t>
  </si>
  <si>
    <t>A16</t>
  </si>
  <si>
    <t>Piccirillo Emp. Imob. Ltda</t>
  </si>
  <si>
    <t>R. Naves, 57</t>
  </si>
  <si>
    <t>R. Joaquim B. Naves, sn</t>
  </si>
  <si>
    <t>SUBTOTAL/QUADRA A16</t>
  </si>
  <si>
    <t>Patricia Carla R. Bento</t>
  </si>
  <si>
    <t>R. Bela Vista, 55</t>
  </si>
  <si>
    <t>R. Joaquim B. Naves/Santa Catarina</t>
  </si>
  <si>
    <t>R. Joaquim B. Naves/Amazonas</t>
  </si>
  <si>
    <t>SUBTOTAL/QUADRA A17</t>
  </si>
  <si>
    <t>1-A</t>
  </si>
  <si>
    <t>Rua Joaquim B. Naves</t>
  </si>
  <si>
    <t>01.01.154.0031.001</t>
  </si>
  <si>
    <t>01.01.154.0041.001</t>
  </si>
  <si>
    <t>01.01.153.0131.001</t>
  </si>
  <si>
    <t>01.01.153.0161.001</t>
  </si>
  <si>
    <t>RUA SANTA CATARINA- BAIRRO VILA HELENA II /S.S.PARAÍSO</t>
  </si>
  <si>
    <t>Tobias Donizete Evangelista</t>
  </si>
  <si>
    <t>R. Dr. Placidino Brigagão, 1552</t>
  </si>
  <si>
    <t>R. Santa Catarina, sn</t>
  </si>
  <si>
    <t>R. Jose Bras Navves, 485</t>
  </si>
  <si>
    <t>R. Santa Catarina/Sargento Clivaldo José Luz</t>
  </si>
  <si>
    <t>Rua Santa Catarina</t>
  </si>
  <si>
    <t>01.01.159.0040.001</t>
  </si>
  <si>
    <t>01.01.159.0050.001</t>
  </si>
  <si>
    <t>01.01.159.0060.001</t>
  </si>
  <si>
    <t>01.01.159.0098.001</t>
  </si>
  <si>
    <t>EDITAL DE LANÇAMENTO DE CONTRIBUIÇÃO DE MELHORIA 001/11</t>
  </si>
  <si>
    <t>ANEXO II</t>
  </si>
  <si>
    <t>Maria Piccirillo Auad-Espólio</t>
  </si>
  <si>
    <t>01.01.159.0265.001</t>
  </si>
  <si>
    <t>TOTAL GERAL</t>
  </si>
  <si>
    <t>NÃO COORDENADO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</si>
</sst>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_(&quot;R$ &quot;* #,##0.00_);_(&quot;R$ &quot;* \(#,##0.00\);_(&quot;R$ &quot;* \-??_);_(@_)"/>
    <numFmt numFmtId="167" formatCode="0"/>
    <numFmt numFmtId="168" formatCode="[$R$-416]\ #,##0.00;[RED]\-[$R$-416]\ #,##0.00"/>
    <numFmt numFmtId="169" formatCode="#,#00.00"/>
    <numFmt numFmtId="170" formatCode="_(* #,##0.00_);_(* \(#,##0.00\);_(* \-??_);_(@_)"/>
    <numFmt numFmtId="171" formatCode="#,##0.00"/>
    <numFmt numFmtId="172" formatCode="#,##0.00;\-#,##0.00"/>
    <numFmt numFmtId="173" formatCode="0.0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75">
    <xf numFmtId="164" fontId="0" fillId="0" borderId="0" xfId="0" applyAlignment="1">
      <alignment/>
    </xf>
    <xf numFmtId="164" fontId="18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20" fillId="0" borderId="12" xfId="0" applyFont="1" applyBorder="1" applyAlignment="1">
      <alignment horizontal="center"/>
    </xf>
    <xf numFmtId="164" fontId="21" fillId="0" borderId="13" xfId="0" applyFont="1" applyBorder="1" applyAlignment="1">
      <alignment horizontal="center" vertical="center"/>
    </xf>
    <xf numFmtId="164" fontId="21" fillId="0" borderId="10" xfId="0" applyFont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1" fillId="0" borderId="15" xfId="0" applyFont="1" applyBorder="1" applyAlignment="1">
      <alignment horizontal="center"/>
    </xf>
    <xf numFmtId="164" fontId="21" fillId="0" borderId="10" xfId="0" applyFont="1" applyBorder="1" applyAlignment="1">
      <alignment horizontal="center" vertical="center"/>
    </xf>
    <xf numFmtId="164" fontId="21" fillId="0" borderId="13" xfId="0" applyFont="1" applyBorder="1" applyAlignment="1">
      <alignment horizontal="justify" wrapText="1"/>
    </xf>
    <xf numFmtId="164" fontId="21" fillId="0" borderId="12" xfId="0" applyFont="1" applyBorder="1" applyAlignment="1">
      <alignment horizontal="center"/>
    </xf>
    <xf numFmtId="164" fontId="21" fillId="0" borderId="16" xfId="0" applyFont="1" applyBorder="1" applyAlignment="1">
      <alignment horizontal="center"/>
    </xf>
    <xf numFmtId="164" fontId="21" fillId="0" borderId="17" xfId="0" applyFont="1" applyBorder="1" applyAlignment="1">
      <alignment horizontal="center"/>
    </xf>
    <xf numFmtId="164" fontId="21" fillId="0" borderId="12" xfId="0" applyFont="1" applyBorder="1" applyAlignment="1">
      <alignment horizontal="center" vertical="center"/>
    </xf>
    <xf numFmtId="164" fontId="21" fillId="0" borderId="11" xfId="0" applyFont="1" applyBorder="1" applyAlignment="1">
      <alignment horizontal="center" vertical="center"/>
    </xf>
    <xf numFmtId="164" fontId="23" fillId="0" borderId="11" xfId="0" applyFont="1" applyBorder="1" applyAlignment="1">
      <alignment horizontal="left" vertical="center"/>
    </xf>
    <xf numFmtId="164" fontId="23" fillId="0" borderId="18" xfId="0" applyFont="1" applyBorder="1" applyAlignment="1">
      <alignment horizontal="left" vertical="center"/>
    </xf>
    <xf numFmtId="164" fontId="23" fillId="0" borderId="11" xfId="0" applyFont="1" applyBorder="1" applyAlignment="1">
      <alignment horizontal="center" vertical="center"/>
    </xf>
    <xf numFmtId="164" fontId="23" fillId="0" borderId="19" xfId="0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166" fontId="23" fillId="0" borderId="11" xfId="17" applyFont="1" applyFill="1" applyBorder="1" applyAlignment="1" applyProtection="1">
      <alignment horizontal="right"/>
      <protection/>
    </xf>
    <xf numFmtId="165" fontId="23" fillId="0" borderId="11" xfId="0" applyNumberFormat="1" applyFont="1" applyBorder="1" applyAlignment="1">
      <alignment horizontal="center" vertical="center"/>
    </xf>
    <xf numFmtId="164" fontId="23" fillId="0" borderId="11" xfId="0" applyFont="1" applyBorder="1" applyAlignment="1">
      <alignment horizontal="justify" wrapText="1"/>
    </xf>
    <xf numFmtId="164" fontId="21" fillId="0" borderId="18" xfId="0" applyFont="1" applyBorder="1" applyAlignment="1">
      <alignment horizontal="center" vertical="center"/>
    </xf>
    <xf numFmtId="164" fontId="23" fillId="0" borderId="18" xfId="0" applyFont="1" applyBorder="1" applyAlignment="1">
      <alignment horizontal="center" vertical="center"/>
    </xf>
    <xf numFmtId="164" fontId="23" fillId="0" borderId="18" xfId="0" applyFont="1" applyBorder="1" applyAlignment="1">
      <alignment horizontal="center"/>
    </xf>
    <xf numFmtId="165" fontId="23" fillId="0" borderId="18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 horizontal="center"/>
    </xf>
    <xf numFmtId="166" fontId="23" fillId="0" borderId="18" xfId="17" applyFont="1" applyFill="1" applyBorder="1" applyAlignment="1" applyProtection="1">
      <alignment horizontal="right"/>
      <protection/>
    </xf>
    <xf numFmtId="165" fontId="23" fillId="0" borderId="18" xfId="0" applyNumberFormat="1" applyFont="1" applyBorder="1" applyAlignment="1">
      <alignment horizontal="center" vertical="center"/>
    </xf>
    <xf numFmtId="164" fontId="23" fillId="0" borderId="18" xfId="0" applyFont="1" applyBorder="1" applyAlignment="1">
      <alignment horizontal="justify" wrapText="1"/>
    </xf>
    <xf numFmtId="164" fontId="24" fillId="0" borderId="13" xfId="0" applyFont="1" applyBorder="1" applyAlignment="1">
      <alignment horizontal="center" vertical="center"/>
    </xf>
    <xf numFmtId="164" fontId="25" fillId="0" borderId="13" xfId="0" applyFont="1" applyBorder="1" applyAlignment="1">
      <alignment horizontal="center" vertical="center"/>
    </xf>
    <xf numFmtId="167" fontId="25" fillId="0" borderId="13" xfId="0" applyNumberFormat="1" applyFont="1" applyBorder="1" applyAlignment="1">
      <alignment horizontal="center"/>
    </xf>
    <xf numFmtId="165" fontId="21" fillId="0" borderId="13" xfId="0" applyNumberFormat="1" applyFont="1" applyBorder="1" applyAlignment="1">
      <alignment horizontal="center"/>
    </xf>
    <xf numFmtId="166" fontId="26" fillId="0" borderId="13" xfId="17" applyFont="1" applyFill="1" applyBorder="1" applyAlignment="1" applyProtection="1">
      <alignment horizontal="center"/>
      <protection/>
    </xf>
    <xf numFmtId="165" fontId="26" fillId="0" borderId="1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8" fontId="0" fillId="0" borderId="0" xfId="0" applyNumberFormat="1" applyAlignment="1">
      <alignment/>
    </xf>
    <xf numFmtId="164" fontId="27" fillId="0" borderId="0" xfId="0" applyFont="1" applyBorder="1" applyAlignment="1">
      <alignment horizontal="center"/>
    </xf>
    <xf numFmtId="165" fontId="28" fillId="0" borderId="0" xfId="0" applyNumberFormat="1" applyFont="1" applyBorder="1" applyAlignment="1">
      <alignment horizontal="right"/>
    </xf>
    <xf numFmtId="165" fontId="28" fillId="0" borderId="0" xfId="0" applyNumberFormat="1" applyFont="1" applyAlignment="1">
      <alignment horizontal="left"/>
    </xf>
    <xf numFmtId="164" fontId="29" fillId="0" borderId="0" xfId="0" applyFont="1" applyBorder="1" applyAlignment="1">
      <alignment horizontal="center"/>
    </xf>
    <xf numFmtId="164" fontId="29" fillId="0" borderId="20" xfId="0" applyFont="1" applyBorder="1" applyAlignment="1">
      <alignment horizontal="center"/>
    </xf>
    <xf numFmtId="165" fontId="29" fillId="0" borderId="20" xfId="0" applyNumberFormat="1" applyFont="1" applyBorder="1" applyAlignment="1">
      <alignment horizontal="center"/>
    </xf>
    <xf numFmtId="168" fontId="29" fillId="0" borderId="21" xfId="0" applyNumberFormat="1" applyFont="1" applyBorder="1" applyAlignment="1">
      <alignment horizontal="center"/>
    </xf>
    <xf numFmtId="164" fontId="30" fillId="0" borderId="22" xfId="0" applyFont="1" applyFill="1" applyBorder="1" applyAlignment="1">
      <alignment horizontal="center"/>
    </xf>
    <xf numFmtId="164" fontId="30" fillId="0" borderId="23" xfId="0" applyFont="1" applyFill="1" applyBorder="1" applyAlignment="1">
      <alignment horizontal="center"/>
    </xf>
    <xf numFmtId="165" fontId="30" fillId="0" borderId="23" xfId="0" applyNumberFormat="1" applyFont="1" applyFill="1" applyBorder="1" applyAlignment="1">
      <alignment/>
    </xf>
    <xf numFmtId="168" fontId="30" fillId="0" borderId="24" xfId="0" applyNumberFormat="1" applyFont="1" applyFill="1" applyBorder="1" applyAlignment="1">
      <alignment/>
    </xf>
    <xf numFmtId="164" fontId="30" fillId="0" borderId="25" xfId="0" applyFont="1" applyFill="1" applyBorder="1" applyAlignment="1">
      <alignment horizontal="center"/>
    </xf>
    <xf numFmtId="164" fontId="30" fillId="0" borderId="26" xfId="0" applyFont="1" applyFill="1" applyBorder="1" applyAlignment="1">
      <alignment horizontal="center"/>
    </xf>
    <xf numFmtId="165" fontId="30" fillId="0" borderId="26" xfId="0" applyNumberFormat="1" applyFont="1" applyFill="1" applyBorder="1" applyAlignment="1">
      <alignment/>
    </xf>
    <xf numFmtId="168" fontId="30" fillId="0" borderId="27" xfId="0" applyNumberFormat="1" applyFont="1" applyFill="1" applyBorder="1" applyAlignment="1">
      <alignment/>
    </xf>
    <xf numFmtId="164" fontId="29" fillId="0" borderId="28" xfId="0" applyFont="1" applyFill="1" applyBorder="1" applyAlignment="1">
      <alignment horizontal="right"/>
    </xf>
    <xf numFmtId="165" fontId="29" fillId="0" borderId="29" xfId="0" applyNumberFormat="1" applyFont="1" applyFill="1" applyBorder="1" applyAlignment="1">
      <alignment/>
    </xf>
    <xf numFmtId="168" fontId="29" fillId="0" borderId="30" xfId="0" applyNumberFormat="1" applyFont="1" applyFill="1" applyBorder="1" applyAlignment="1">
      <alignment/>
    </xf>
    <xf numFmtId="164" fontId="27" fillId="0" borderId="0" xfId="0" applyFont="1" applyAlignment="1">
      <alignment horizontal="right"/>
    </xf>
    <xf numFmtId="169" fontId="27" fillId="0" borderId="0" xfId="0" applyNumberFormat="1" applyFont="1" applyAlignment="1">
      <alignment horizontal="right"/>
    </xf>
    <xf numFmtId="165" fontId="31" fillId="0" borderId="0" xfId="0" applyNumberFormat="1" applyFont="1" applyFill="1" applyAlignment="1">
      <alignment/>
    </xf>
    <xf numFmtId="168" fontId="31" fillId="0" borderId="0" xfId="0" applyNumberFormat="1" applyFont="1" applyFill="1" applyAlignment="1">
      <alignment/>
    </xf>
    <xf numFmtId="168" fontId="28" fillId="0" borderId="0" xfId="0" applyNumberFormat="1" applyFont="1" applyAlignment="1">
      <alignment/>
    </xf>
    <xf numFmtId="164" fontId="0" fillId="0" borderId="14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170" fontId="26" fillId="0" borderId="0" xfId="0" applyNumberFormat="1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1" fillId="0" borderId="10" xfId="0" applyFont="1" applyBorder="1" applyAlignment="1">
      <alignment horizontal="justify" wrapText="1"/>
    </xf>
    <xf numFmtId="164" fontId="21" fillId="0" borderId="12" xfId="0" applyFont="1" applyBorder="1" applyAlignment="1">
      <alignment horizontal="justify" wrapText="1"/>
    </xf>
    <xf numFmtId="164" fontId="26" fillId="24" borderId="18" xfId="0" applyFont="1" applyFill="1" applyBorder="1" applyAlignment="1">
      <alignment horizontal="center" vertical="center"/>
    </xf>
    <xf numFmtId="164" fontId="25" fillId="0" borderId="18" xfId="0" applyFont="1" applyBorder="1" applyAlignment="1">
      <alignment horizontal="left" vertical="center"/>
    </xf>
    <xf numFmtId="164" fontId="25" fillId="0" borderId="18" xfId="0" applyFont="1" applyBorder="1" applyAlignment="1">
      <alignment horizontal="center" vertical="center"/>
    </xf>
    <xf numFmtId="164" fontId="25" fillId="0" borderId="18" xfId="0" applyFont="1" applyBorder="1" applyAlignment="1">
      <alignment horizontal="center"/>
    </xf>
    <xf numFmtId="165" fontId="25" fillId="0" borderId="18" xfId="0" applyNumberFormat="1" applyFont="1" applyBorder="1" applyAlignment="1">
      <alignment horizontal="center" vertical="center"/>
    </xf>
    <xf numFmtId="164" fontId="25" fillId="0" borderId="18" xfId="0" applyFont="1" applyBorder="1" applyAlignment="1">
      <alignment horizontal="justify" wrapText="1"/>
    </xf>
    <xf numFmtId="164" fontId="24" fillId="0" borderId="31" xfId="0" applyFont="1" applyBorder="1" applyAlignment="1">
      <alignment horizontal="center" vertical="center" wrapText="1"/>
    </xf>
    <xf numFmtId="164" fontId="24" fillId="0" borderId="32" xfId="0" applyFont="1" applyBorder="1" applyAlignment="1">
      <alignment horizontal="right" vertical="center"/>
    </xf>
    <xf numFmtId="164" fontId="23" fillId="0" borderId="13" xfId="0" applyFont="1" applyBorder="1" applyAlignment="1">
      <alignment horizontal="center"/>
    </xf>
    <xf numFmtId="165" fontId="26" fillId="0" borderId="13" xfId="0" applyNumberFormat="1" applyFont="1" applyBorder="1" applyAlignment="1">
      <alignment horizontal="center"/>
    </xf>
    <xf numFmtId="170" fontId="26" fillId="0" borderId="13" xfId="0" applyNumberFormat="1" applyFont="1" applyBorder="1" applyAlignment="1">
      <alignment horizontal="center"/>
    </xf>
    <xf numFmtId="164" fontId="24" fillId="0" borderId="13" xfId="0" applyFont="1" applyBorder="1" applyAlignment="1">
      <alignment horizontal="center"/>
    </xf>
    <xf numFmtId="164" fontId="26" fillId="24" borderId="10" xfId="0" applyFont="1" applyFill="1" applyBorder="1" applyAlignment="1">
      <alignment horizontal="center" vertical="center"/>
    </xf>
    <xf numFmtId="164" fontId="25" fillId="0" borderId="10" xfId="0" applyFont="1" applyBorder="1" applyAlignment="1">
      <alignment horizontal="left" vertical="center"/>
    </xf>
    <xf numFmtId="164" fontId="25" fillId="0" borderId="11" xfId="0" applyFont="1" applyBorder="1" applyAlignment="1">
      <alignment horizontal="left" vertical="center"/>
    </xf>
    <xf numFmtId="164" fontId="25" fillId="0" borderId="11" xfId="0" applyFont="1" applyBorder="1" applyAlignment="1">
      <alignment horizontal="center" vertical="center"/>
    </xf>
    <xf numFmtId="164" fontId="25" fillId="0" borderId="10" xfId="0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70" fontId="23" fillId="0" borderId="10" xfId="0" applyNumberFormat="1" applyFont="1" applyBorder="1" applyAlignment="1">
      <alignment horizontal="center"/>
    </xf>
    <xf numFmtId="166" fontId="23" fillId="0" borderId="10" xfId="17" applyFont="1" applyFill="1" applyBorder="1" applyAlignment="1" applyProtection="1">
      <alignment horizontal="center"/>
      <protection/>
    </xf>
    <xf numFmtId="166" fontId="23" fillId="0" borderId="10" xfId="17" applyFont="1" applyFill="1" applyBorder="1" applyAlignment="1" applyProtection="1">
      <alignment horizontal="right"/>
      <protection/>
    </xf>
    <xf numFmtId="165" fontId="25" fillId="0" borderId="10" xfId="0" applyNumberFormat="1" applyFont="1" applyBorder="1" applyAlignment="1">
      <alignment horizontal="center" vertical="center"/>
    </xf>
    <xf numFmtId="164" fontId="25" fillId="0" borderId="10" xfId="0" applyFont="1" applyBorder="1" applyAlignment="1">
      <alignment horizontal="justify" wrapText="1"/>
    </xf>
    <xf numFmtId="165" fontId="25" fillId="0" borderId="18" xfId="0" applyNumberFormat="1" applyFont="1" applyBorder="1" applyAlignment="1">
      <alignment horizontal="center"/>
    </xf>
    <xf numFmtId="165" fontId="25" fillId="0" borderId="33" xfId="0" applyNumberFormat="1" applyFont="1" applyBorder="1" applyAlignment="1">
      <alignment horizontal="center"/>
    </xf>
    <xf numFmtId="170" fontId="23" fillId="0" borderId="33" xfId="0" applyNumberFormat="1" applyFont="1" applyBorder="1" applyAlignment="1">
      <alignment horizontal="center"/>
    </xf>
    <xf numFmtId="166" fontId="23" fillId="0" borderId="33" xfId="17" applyFont="1" applyFill="1" applyBorder="1" applyAlignment="1" applyProtection="1">
      <alignment horizontal="center"/>
      <protection/>
    </xf>
    <xf numFmtId="166" fontId="23" fillId="0" borderId="33" xfId="17" applyFont="1" applyFill="1" applyBorder="1" applyAlignment="1" applyProtection="1">
      <alignment horizontal="right"/>
      <protection/>
    </xf>
    <xf numFmtId="164" fontId="24" fillId="0" borderId="32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71" fontId="26" fillId="0" borderId="0" xfId="0" applyNumberFormat="1" applyFont="1" applyBorder="1" applyAlignment="1">
      <alignment horizontal="center"/>
    </xf>
    <xf numFmtId="164" fontId="30" fillId="0" borderId="18" xfId="0" applyFont="1" applyBorder="1" applyAlignment="1">
      <alignment horizontal="left" vertical="center"/>
    </xf>
    <xf numFmtId="170" fontId="23" fillId="0" borderId="18" xfId="0" applyNumberFormat="1" applyFont="1" applyBorder="1" applyAlignment="1">
      <alignment horizontal="center"/>
    </xf>
    <xf numFmtId="166" fontId="23" fillId="0" borderId="18" xfId="17" applyFont="1" applyFill="1" applyBorder="1" applyAlignment="1" applyProtection="1">
      <alignment horizontal="center"/>
      <protection/>
    </xf>
    <xf numFmtId="164" fontId="26" fillId="0" borderId="18" xfId="0" applyFont="1" applyBorder="1" applyAlignment="1">
      <alignment horizontal="center"/>
    </xf>
    <xf numFmtId="164" fontId="23" fillId="0" borderId="18" xfId="0" applyFont="1" applyBorder="1" applyAlignment="1">
      <alignment horizontal="left"/>
    </xf>
    <xf numFmtId="170" fontId="25" fillId="0" borderId="18" xfId="0" applyNumberFormat="1" applyFont="1" applyBorder="1" applyAlignment="1">
      <alignment horizontal="center"/>
    </xf>
    <xf numFmtId="164" fontId="25" fillId="0" borderId="18" xfId="0" applyFont="1" applyBorder="1" applyAlignment="1">
      <alignment horizontal="left"/>
    </xf>
    <xf numFmtId="172" fontId="26" fillId="0" borderId="13" xfId="0" applyNumberFormat="1" applyFont="1" applyBorder="1" applyAlignment="1">
      <alignment horizontal="center"/>
    </xf>
    <xf numFmtId="164" fontId="30" fillId="0" borderId="34" xfId="0" applyFont="1" applyFill="1" applyBorder="1" applyAlignment="1">
      <alignment horizontal="center"/>
    </xf>
    <xf numFmtId="164" fontId="25" fillId="0" borderId="33" xfId="0" applyFont="1" applyBorder="1" applyAlignment="1">
      <alignment horizontal="center"/>
    </xf>
    <xf numFmtId="164" fontId="25" fillId="0" borderId="33" xfId="0" applyFont="1" applyBorder="1" applyAlignment="1">
      <alignment horizontal="left" vertical="center"/>
    </xf>
    <xf numFmtId="164" fontId="30" fillId="0" borderId="18" xfId="0" applyFont="1" applyFill="1" applyBorder="1" applyAlignment="1">
      <alignment horizontal="center"/>
    </xf>
    <xf numFmtId="171" fontId="0" fillId="0" borderId="0" xfId="17" applyNumberFormat="1" applyFont="1" applyFill="1" applyBorder="1" applyAlignment="1" applyProtection="1">
      <alignment/>
      <protection/>
    </xf>
    <xf numFmtId="164" fontId="21" fillId="0" borderId="31" xfId="0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/>
    </xf>
    <xf numFmtId="165" fontId="21" fillId="0" borderId="12" xfId="0" applyNumberFormat="1" applyFont="1" applyBorder="1" applyAlignment="1">
      <alignment horizontal="center"/>
    </xf>
    <xf numFmtId="164" fontId="32" fillId="0" borderId="18" xfId="0" applyFont="1" applyBorder="1" applyAlignment="1">
      <alignment horizontal="left" vertical="center"/>
    </xf>
    <xf numFmtId="164" fontId="24" fillId="0" borderId="13" xfId="0" applyFont="1" applyBorder="1" applyAlignment="1">
      <alignment horizontal="right" vertical="center"/>
    </xf>
    <xf numFmtId="164" fontId="33" fillId="0" borderId="0" xfId="0" applyFont="1" applyBorder="1" applyAlignment="1">
      <alignment horizontal="center" vertical="center"/>
    </xf>
    <xf numFmtId="164" fontId="34" fillId="0" borderId="0" xfId="0" applyFont="1" applyBorder="1" applyAlignment="1">
      <alignment horizontal="center" vertical="center"/>
    </xf>
    <xf numFmtId="165" fontId="33" fillId="0" borderId="0" xfId="0" applyNumberFormat="1" applyFont="1" applyBorder="1" applyAlignment="1">
      <alignment horizontal="right"/>
    </xf>
    <xf numFmtId="165" fontId="33" fillId="0" borderId="0" xfId="0" applyNumberFormat="1" applyFont="1" applyAlignment="1">
      <alignment horizontal="center"/>
    </xf>
    <xf numFmtId="164" fontId="27" fillId="0" borderId="20" xfId="0" applyFont="1" applyBorder="1" applyAlignment="1">
      <alignment horizontal="center"/>
    </xf>
    <xf numFmtId="165" fontId="27" fillId="0" borderId="20" xfId="0" applyNumberFormat="1" applyFont="1" applyBorder="1" applyAlignment="1">
      <alignment horizontal="center"/>
    </xf>
    <xf numFmtId="168" fontId="27" fillId="0" borderId="21" xfId="0" applyNumberFormat="1" applyFont="1" applyBorder="1" applyAlignment="1">
      <alignment horizontal="center"/>
    </xf>
    <xf numFmtId="164" fontId="27" fillId="0" borderId="22" xfId="0" applyFont="1" applyFill="1" applyBorder="1" applyAlignment="1">
      <alignment horizontal="center"/>
    </xf>
    <xf numFmtId="164" fontId="35" fillId="0" borderId="11" xfId="0" applyFont="1" applyBorder="1" applyAlignment="1">
      <alignment horizontal="center" vertical="center"/>
    </xf>
    <xf numFmtId="164" fontId="35" fillId="0" borderId="19" xfId="0" applyFont="1" applyBorder="1" applyAlignment="1">
      <alignment horizontal="center"/>
    </xf>
    <xf numFmtId="164" fontId="27" fillId="0" borderId="23" xfId="0" applyFont="1" applyFill="1" applyBorder="1" applyAlignment="1">
      <alignment horizontal="center"/>
    </xf>
    <xf numFmtId="164" fontId="35" fillId="0" borderId="11" xfId="0" applyFont="1" applyBorder="1" applyAlignment="1">
      <alignment horizontal="left" vertical="center"/>
    </xf>
    <xf numFmtId="165" fontId="35" fillId="0" borderId="10" xfId="0" applyNumberFormat="1" applyFont="1" applyBorder="1" applyAlignment="1">
      <alignment horizontal="center"/>
    </xf>
    <xf numFmtId="165" fontId="27" fillId="0" borderId="23" xfId="0" applyNumberFormat="1" applyFont="1" applyFill="1" applyBorder="1" applyAlignment="1">
      <alignment/>
    </xf>
    <xf numFmtId="168" fontId="27" fillId="0" borderId="24" xfId="0" applyNumberFormat="1" applyFont="1" applyFill="1" applyBorder="1" applyAlignment="1">
      <alignment/>
    </xf>
    <xf numFmtId="164" fontId="27" fillId="0" borderId="25" xfId="0" applyFont="1" applyFill="1" applyBorder="1" applyAlignment="1">
      <alignment horizontal="center"/>
    </xf>
    <xf numFmtId="164" fontId="35" fillId="0" borderId="18" xfId="0" applyFont="1" applyBorder="1" applyAlignment="1">
      <alignment horizontal="center" vertical="center"/>
    </xf>
    <xf numFmtId="164" fontId="35" fillId="0" borderId="18" xfId="0" applyFont="1" applyBorder="1" applyAlignment="1">
      <alignment horizontal="center"/>
    </xf>
    <xf numFmtId="164" fontId="27" fillId="0" borderId="26" xfId="0" applyFont="1" applyFill="1" applyBorder="1" applyAlignment="1">
      <alignment horizontal="center"/>
    </xf>
    <xf numFmtId="164" fontId="35" fillId="0" borderId="18" xfId="0" applyFont="1" applyBorder="1" applyAlignment="1">
      <alignment horizontal="left" vertical="center"/>
    </xf>
    <xf numFmtId="165" fontId="35" fillId="0" borderId="18" xfId="0" applyNumberFormat="1" applyFont="1" applyBorder="1" applyAlignment="1">
      <alignment horizontal="center"/>
    </xf>
    <xf numFmtId="165" fontId="27" fillId="0" borderId="26" xfId="0" applyNumberFormat="1" applyFont="1" applyFill="1" applyBorder="1" applyAlignment="1">
      <alignment/>
    </xf>
    <xf numFmtId="164" fontId="27" fillId="0" borderId="28" xfId="0" applyFont="1" applyFill="1" applyBorder="1" applyAlignment="1">
      <alignment horizontal="right"/>
    </xf>
    <xf numFmtId="165" fontId="27" fillId="0" borderId="29" xfId="0" applyNumberFormat="1" applyFont="1" applyFill="1" applyBorder="1" applyAlignment="1">
      <alignment/>
    </xf>
    <xf numFmtId="168" fontId="27" fillId="0" borderId="30" xfId="0" applyNumberFormat="1" applyFont="1" applyFill="1" applyBorder="1" applyAlignment="1">
      <alignment/>
    </xf>
    <xf numFmtId="164" fontId="27" fillId="0" borderId="0" xfId="0" applyFont="1" applyAlignment="1">
      <alignment horizontal="center"/>
    </xf>
    <xf numFmtId="165" fontId="27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165" fontId="36" fillId="0" borderId="0" xfId="0" applyNumberFormat="1" applyFont="1" applyFill="1" applyAlignment="1">
      <alignment/>
    </xf>
    <xf numFmtId="168" fontId="36" fillId="0" borderId="0" xfId="0" applyNumberFormat="1" applyFont="1" applyFill="1" applyAlignment="1">
      <alignment/>
    </xf>
    <xf numFmtId="164" fontId="27" fillId="0" borderId="0" xfId="0" applyFont="1" applyAlignment="1">
      <alignment/>
    </xf>
    <xf numFmtId="164" fontId="27" fillId="0" borderId="18" xfId="0" applyFont="1" applyBorder="1" applyAlignment="1">
      <alignment horizontal="center" vertical="center"/>
    </xf>
    <xf numFmtId="164" fontId="27" fillId="0" borderId="18" xfId="0" applyFont="1" applyBorder="1" applyAlignment="1">
      <alignment horizontal="center"/>
    </xf>
    <xf numFmtId="164" fontId="27" fillId="0" borderId="18" xfId="0" applyFont="1" applyBorder="1" applyAlignment="1">
      <alignment horizontal="left" vertical="center"/>
    </xf>
    <xf numFmtId="164" fontId="27" fillId="0" borderId="11" xfId="0" applyFont="1" applyBorder="1" applyAlignment="1">
      <alignment horizontal="center" vertical="center"/>
    </xf>
    <xf numFmtId="164" fontId="27" fillId="0" borderId="10" xfId="0" applyFont="1" applyBorder="1" applyAlignment="1">
      <alignment horizontal="center"/>
    </xf>
    <xf numFmtId="164" fontId="27" fillId="0" borderId="10" xfId="0" applyFont="1" applyBorder="1" applyAlignment="1">
      <alignment horizontal="left" vertical="center"/>
    </xf>
    <xf numFmtId="164" fontId="27" fillId="0" borderId="34" xfId="0" applyFont="1" applyFill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164" fontId="27" fillId="0" borderId="33" xfId="0" applyFont="1" applyBorder="1" applyAlignment="1">
      <alignment horizontal="center"/>
    </xf>
    <xf numFmtId="164" fontId="27" fillId="0" borderId="33" xfId="0" applyFont="1" applyBorder="1" applyAlignment="1">
      <alignment horizontal="left" vertical="center"/>
    </xf>
    <xf numFmtId="164" fontId="27" fillId="0" borderId="18" xfId="0" applyFont="1" applyFill="1" applyBorder="1" applyAlignment="1">
      <alignment horizontal="center"/>
    </xf>
    <xf numFmtId="165" fontId="27" fillId="0" borderId="33" xfId="0" applyNumberFormat="1" applyFont="1" applyBorder="1" applyAlignment="1">
      <alignment horizontal="center"/>
    </xf>
    <xf numFmtId="168" fontId="27" fillId="0" borderId="27" xfId="0" applyNumberFormat="1" applyFont="1" applyFill="1" applyBorder="1" applyAlignment="1">
      <alignment/>
    </xf>
    <xf numFmtId="165" fontId="27" fillId="0" borderId="18" xfId="0" applyNumberFormat="1" applyFont="1" applyBorder="1" applyAlignment="1">
      <alignment horizontal="center"/>
    </xf>
    <xf numFmtId="164" fontId="35" fillId="0" borderId="18" xfId="0" applyFont="1" applyBorder="1" applyAlignment="1">
      <alignment horizontal="left"/>
    </xf>
    <xf numFmtId="164" fontId="18" fillId="0" borderId="35" xfId="0" applyFont="1" applyBorder="1" applyAlignment="1">
      <alignment horizontal="center" vertical="center"/>
    </xf>
    <xf numFmtId="164" fontId="18" fillId="0" borderId="35" xfId="0" applyFont="1" applyBorder="1" applyAlignment="1">
      <alignment horizontal="center"/>
    </xf>
    <xf numFmtId="173" fontId="18" fillId="0" borderId="35" xfId="0" applyNumberFormat="1" applyFont="1" applyBorder="1" applyAlignment="1">
      <alignment horizontal="center"/>
    </xf>
    <xf numFmtId="168" fontId="18" fillId="0" borderId="35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1314450</xdr:colOff>
      <xdr:row>2</xdr:row>
      <xdr:rowOff>161925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5049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352425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620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1247775</xdr:colOff>
      <xdr:row>2</xdr:row>
      <xdr:rowOff>152400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352425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620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1162050</xdr:colOff>
      <xdr:row>2</xdr:row>
      <xdr:rowOff>114300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1123950</xdr:colOff>
      <xdr:row>2</xdr:row>
      <xdr:rowOff>171450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3525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57150</xdr:rowOff>
    </xdr:from>
    <xdr:to>
      <xdr:col>1</xdr:col>
      <xdr:colOff>1095375</xdr:colOff>
      <xdr:row>11</xdr:row>
      <xdr:rowOff>180975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13239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352425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620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1133475</xdr:colOff>
      <xdr:row>2</xdr:row>
      <xdr:rowOff>200025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239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352425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</xdr:col>
      <xdr:colOff>266700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0382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I23" sqref="I23"/>
    </sheetView>
  </sheetViews>
  <sheetFormatPr defaultColWidth="9.140625" defaultRowHeight="12.75"/>
  <cols>
    <col min="1" max="1" width="2.8515625" style="0" customWidth="1"/>
    <col min="2" max="2" width="21.28125" style="0" customWidth="1"/>
    <col min="3" max="3" width="25.00390625" style="0" customWidth="1"/>
    <col min="4" max="4" width="23.140625" style="0" customWidth="1"/>
    <col min="5" max="5" width="4.28125" style="0" customWidth="1"/>
    <col min="6" max="6" width="5.28125" style="0" customWidth="1"/>
    <col min="7" max="7" width="6.8515625" style="0" customWidth="1"/>
    <col min="8" max="8" width="7.28125" style="0" customWidth="1"/>
    <col min="9" max="9" width="7.8515625" style="0" customWidth="1"/>
    <col min="10" max="10" width="11.57421875" style="0" customWidth="1"/>
    <col min="11" max="11" width="11.28125" style="0" customWidth="1"/>
    <col min="12" max="12" width="6.140625" style="0" customWidth="1"/>
    <col min="13" max="13" width="11.421875" style="0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7" t="s">
        <v>12</v>
      </c>
      <c r="K4" s="7" t="s">
        <v>13</v>
      </c>
      <c r="L4" s="8" t="s">
        <v>14</v>
      </c>
      <c r="M4" s="9" t="s">
        <v>15</v>
      </c>
    </row>
    <row r="5" spans="1:13" ht="13.5">
      <c r="A5" s="4"/>
      <c r="B5" s="4"/>
      <c r="C5" s="4"/>
      <c r="D5" s="4"/>
      <c r="E5" s="4"/>
      <c r="F5" s="10" t="s">
        <v>3</v>
      </c>
      <c r="G5" s="11" t="s">
        <v>16</v>
      </c>
      <c r="H5" s="10" t="s">
        <v>17</v>
      </c>
      <c r="I5" s="10" t="s">
        <v>18</v>
      </c>
      <c r="J5" s="12">
        <v>27.17</v>
      </c>
      <c r="K5" s="12">
        <v>31.17</v>
      </c>
      <c r="L5" s="13" t="s">
        <v>19</v>
      </c>
      <c r="M5" s="9"/>
    </row>
    <row r="6" spans="1:13" ht="12.75">
      <c r="A6" s="14">
        <v>1</v>
      </c>
      <c r="B6" s="15" t="s">
        <v>20</v>
      </c>
      <c r="C6" s="16"/>
      <c r="D6" s="15" t="s">
        <v>21</v>
      </c>
      <c r="E6" s="17" t="s">
        <v>22</v>
      </c>
      <c r="F6" s="18">
        <v>20</v>
      </c>
      <c r="G6" s="19">
        <v>28.177</v>
      </c>
      <c r="H6" s="19">
        <v>3.5</v>
      </c>
      <c r="I6" s="19">
        <f>G6*H6</f>
        <v>98.6195</v>
      </c>
      <c r="J6" s="20">
        <f>I6*J5</f>
        <v>2679.4918150000003</v>
      </c>
      <c r="K6" s="20"/>
      <c r="L6" s="21"/>
      <c r="M6" s="22"/>
    </row>
    <row r="7" spans="1:13" ht="13.5">
      <c r="A7" s="23">
        <v>2</v>
      </c>
      <c r="B7" s="16" t="s">
        <v>23</v>
      </c>
      <c r="C7" s="16"/>
      <c r="D7" s="16" t="s">
        <v>24</v>
      </c>
      <c r="E7" s="24" t="s">
        <v>22</v>
      </c>
      <c r="F7" s="25">
        <v>17</v>
      </c>
      <c r="G7" s="26">
        <v>19.428</v>
      </c>
      <c r="H7" s="27">
        <v>3.5</v>
      </c>
      <c r="I7" s="27">
        <f>G7*H7</f>
        <v>67.998</v>
      </c>
      <c r="J7" s="28">
        <f>I7*J5</f>
        <v>1847.5056600000003</v>
      </c>
      <c r="K7" s="28"/>
      <c r="L7" s="29"/>
      <c r="M7" s="30"/>
    </row>
    <row r="8" spans="1:13" ht="13.5">
      <c r="A8" s="31" t="s">
        <v>25</v>
      </c>
      <c r="B8" s="31"/>
      <c r="C8" s="31"/>
      <c r="D8" s="31"/>
      <c r="E8" s="32"/>
      <c r="F8" s="33"/>
      <c r="G8" s="34">
        <f>SUM(G6:G7)</f>
        <v>47.605000000000004</v>
      </c>
      <c r="H8" s="34"/>
      <c r="I8" s="34">
        <f>SUM(I6:I7)</f>
        <v>166.6175</v>
      </c>
      <c r="J8" s="35">
        <f>SUM(J6:J7)</f>
        <v>4526.997475</v>
      </c>
      <c r="K8" s="35"/>
      <c r="L8" s="36">
        <f>SUM(L6:L7)</f>
        <v>0</v>
      </c>
      <c r="M8" s="9"/>
    </row>
  </sheetData>
  <sheetProtection selectLockedCells="1" selectUnlockedCells="1"/>
  <mergeCells count="10">
    <mergeCell ref="A1:M1"/>
    <mergeCell ref="A2:M2"/>
    <mergeCell ref="A3:M3"/>
    <mergeCell ref="A4:A5"/>
    <mergeCell ref="B4:B5"/>
    <mergeCell ref="C4:C5"/>
    <mergeCell ref="D4:D5"/>
    <mergeCell ref="E4:E5"/>
    <mergeCell ref="M4:M5"/>
    <mergeCell ref="A8:D8"/>
  </mergeCells>
  <printOptions/>
  <pageMargins left="0.39375" right="0.39375" top="1.96875" bottom="0.9840277777777777" header="0.5118055555555555" footer="0.5118055555555555"/>
  <pageSetup horizontalDpi="300" verticalDpi="300" orientation="landscape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9.140625" defaultRowHeight="12.75"/>
  <cols>
    <col min="4" max="4" width="20.140625" style="0" customWidth="1"/>
    <col min="5" max="5" width="21.57421875" style="0" customWidth="1"/>
    <col min="6" max="6" width="13.140625" style="0" customWidth="1"/>
    <col min="8" max="8" width="11.00390625" style="0" customWidth="1"/>
    <col min="11" max="11" width="9.8515625" style="0" customWidth="1"/>
  </cols>
  <sheetData>
    <row r="2" ht="12.75">
      <c r="J2" s="37"/>
    </row>
    <row r="3" spans="1:11" ht="12.75">
      <c r="A3" s="38"/>
      <c r="B3" s="38"/>
      <c r="C3" s="38"/>
      <c r="D3" s="38"/>
      <c r="E3" s="39"/>
      <c r="F3" s="38"/>
      <c r="G3" s="37"/>
      <c r="H3" s="37"/>
      <c r="I3" s="37"/>
      <c r="J3" s="37"/>
      <c r="K3" s="40"/>
    </row>
    <row r="4" spans="1:11" ht="15">
      <c r="A4" s="38"/>
      <c r="B4" s="38"/>
      <c r="C4" s="41" t="s">
        <v>26</v>
      </c>
      <c r="D4" s="41"/>
      <c r="E4" s="41"/>
      <c r="F4" s="41"/>
      <c r="G4" s="41"/>
      <c r="H4" s="41"/>
      <c r="I4" s="41"/>
      <c r="J4" s="41"/>
      <c r="K4" s="41"/>
    </row>
    <row r="5" spans="1:11" ht="15">
      <c r="A5" s="38"/>
      <c r="B5" s="38"/>
      <c r="C5" s="41" t="s">
        <v>27</v>
      </c>
      <c r="D5" s="41"/>
      <c r="E5" s="41"/>
      <c r="F5" s="41"/>
      <c r="G5" s="41"/>
      <c r="H5" s="41"/>
      <c r="I5" s="41"/>
      <c r="J5" s="41"/>
      <c r="K5" s="41"/>
    </row>
    <row r="6" spans="1:11" ht="12.75">
      <c r="A6" s="38"/>
      <c r="B6" s="38"/>
      <c r="C6" s="38"/>
      <c r="D6" s="38"/>
      <c r="E6" s="39"/>
      <c r="F6" s="38"/>
      <c r="G6" s="42" t="s">
        <v>28</v>
      </c>
      <c r="H6" s="42"/>
      <c r="I6" s="43">
        <v>27.17</v>
      </c>
      <c r="J6" s="37"/>
      <c r="K6" s="40"/>
    </row>
    <row r="7" spans="1:11" ht="13.5">
      <c r="A7" s="44" t="s">
        <v>29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3.5">
      <c r="A8" s="45" t="s">
        <v>30</v>
      </c>
      <c r="B8" s="45" t="s">
        <v>31</v>
      </c>
      <c r="C8" s="45" t="s">
        <v>8</v>
      </c>
      <c r="D8" s="45" t="s">
        <v>32</v>
      </c>
      <c r="E8" s="45" t="s">
        <v>4</v>
      </c>
      <c r="F8" s="45" t="s">
        <v>33</v>
      </c>
      <c r="G8" s="46" t="s">
        <v>34</v>
      </c>
      <c r="H8" s="46" t="s">
        <v>35</v>
      </c>
      <c r="I8" s="46" t="s">
        <v>36</v>
      </c>
      <c r="J8" s="46" t="s">
        <v>37</v>
      </c>
      <c r="K8" s="47" t="s">
        <v>38</v>
      </c>
    </row>
    <row r="9" spans="1:11" ht="12.75">
      <c r="A9" s="48">
        <v>1</v>
      </c>
      <c r="B9" s="17" t="s">
        <v>22</v>
      </c>
      <c r="C9" s="18">
        <v>20</v>
      </c>
      <c r="D9" s="49" t="s">
        <v>39</v>
      </c>
      <c r="E9" s="15" t="s">
        <v>20</v>
      </c>
      <c r="F9" s="49" t="s">
        <v>40</v>
      </c>
      <c r="G9" s="19">
        <v>28.177</v>
      </c>
      <c r="H9" s="50">
        <v>0</v>
      </c>
      <c r="I9" s="19">
        <v>3.5</v>
      </c>
      <c r="J9" s="50">
        <f>(G9+H9)*I9</f>
        <v>98.6195</v>
      </c>
      <c r="K9" s="51">
        <f>J9*I6</f>
        <v>2679.4918150000003</v>
      </c>
    </row>
    <row r="10" spans="1:11" ht="12.75">
      <c r="A10" s="52">
        <v>2</v>
      </c>
      <c r="B10" s="24" t="s">
        <v>22</v>
      </c>
      <c r="C10" s="25">
        <v>17</v>
      </c>
      <c r="D10" s="53" t="s">
        <v>39</v>
      </c>
      <c r="E10" s="16" t="s">
        <v>23</v>
      </c>
      <c r="F10" s="53" t="s">
        <v>41</v>
      </c>
      <c r="G10" s="26">
        <v>19.428</v>
      </c>
      <c r="H10" s="54">
        <v>0</v>
      </c>
      <c r="I10" s="26">
        <v>3.5</v>
      </c>
      <c r="J10" s="54">
        <f>(G10+H10)*I10</f>
        <v>67.998</v>
      </c>
      <c r="K10" s="55">
        <f>J10*$I$6</f>
        <v>1847.5056600000003</v>
      </c>
    </row>
    <row r="11" spans="1:11" ht="13.5">
      <c r="A11" s="56" t="s">
        <v>42</v>
      </c>
      <c r="B11" s="56"/>
      <c r="C11" s="56"/>
      <c r="D11" s="56"/>
      <c r="E11" s="56"/>
      <c r="F11" s="56"/>
      <c r="G11" s="56"/>
      <c r="H11" s="56"/>
      <c r="I11" s="56"/>
      <c r="J11" s="57">
        <f>SUM(J9:J10)</f>
        <v>166.6175</v>
      </c>
      <c r="K11" s="58">
        <v>4527.07</v>
      </c>
    </row>
    <row r="12" spans="1:11" ht="15">
      <c r="A12" s="38"/>
      <c r="B12" s="38"/>
      <c r="C12" s="38"/>
      <c r="D12" s="38"/>
      <c r="E12" s="59" t="s">
        <v>43</v>
      </c>
      <c r="F12" s="60">
        <f>J11</f>
        <v>166.6175</v>
      </c>
      <c r="G12" s="37">
        <v>27.17</v>
      </c>
      <c r="H12" s="40">
        <f>K11</f>
        <v>4527.07</v>
      </c>
      <c r="I12" s="37"/>
      <c r="J12" s="61"/>
      <c r="K12" s="62"/>
    </row>
    <row r="13" spans="1:11" ht="15">
      <c r="A13" s="38"/>
      <c r="B13" s="38"/>
      <c r="C13" s="38"/>
      <c r="D13" s="38"/>
      <c r="E13" s="59" t="s">
        <v>44</v>
      </c>
      <c r="F13" s="60">
        <f>F12</f>
        <v>166.6175</v>
      </c>
      <c r="G13" s="37">
        <v>27.17</v>
      </c>
      <c r="H13" s="63">
        <f>K11</f>
        <v>4527.07</v>
      </c>
      <c r="I13" s="37"/>
      <c r="J13" s="37"/>
      <c r="K13" s="40"/>
    </row>
    <row r="17" ht="13.5">
      <c r="J17" s="37"/>
    </row>
    <row r="18" spans="1:11" ht="12.75">
      <c r="A18" s="64" t="s">
        <v>45</v>
      </c>
      <c r="B18" s="64"/>
      <c r="C18" s="64"/>
      <c r="E18" s="64" t="s">
        <v>46</v>
      </c>
      <c r="F18" s="64"/>
      <c r="I18" s="64" t="s">
        <v>47</v>
      </c>
      <c r="J18" s="64"/>
      <c r="K18" s="64"/>
    </row>
    <row r="19" spans="1:10" ht="12.75">
      <c r="A19" s="65" t="s">
        <v>48</v>
      </c>
      <c r="B19" s="65"/>
      <c r="C19" s="65"/>
      <c r="E19" s="65" t="s">
        <v>49</v>
      </c>
      <c r="F19" s="65"/>
      <c r="J19" s="37"/>
    </row>
  </sheetData>
  <sheetProtection selectLockedCells="1" selectUnlockedCells="1"/>
  <mergeCells count="10">
    <mergeCell ref="C4:K4"/>
    <mergeCell ref="C5:K5"/>
    <mergeCell ref="G6:H6"/>
    <mergeCell ref="A7:K7"/>
    <mergeCell ref="A11:I11"/>
    <mergeCell ref="A18:C18"/>
    <mergeCell ref="E18:F18"/>
    <mergeCell ref="I18:K18"/>
    <mergeCell ref="A19:C19"/>
    <mergeCell ref="E19:F1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H21" sqref="H21"/>
    </sheetView>
  </sheetViews>
  <sheetFormatPr defaultColWidth="9.140625" defaultRowHeight="12.75"/>
  <cols>
    <col min="1" max="1" width="2.8515625" style="0" customWidth="1"/>
    <col min="2" max="2" width="21.28125" style="0" customWidth="1"/>
    <col min="3" max="3" width="21.7109375" style="0" customWidth="1"/>
    <col min="4" max="4" width="23.28125" style="0" customWidth="1"/>
    <col min="5" max="5" width="5.00390625" style="0" customWidth="1"/>
    <col min="6" max="6" width="5.7109375" style="0" customWidth="1"/>
    <col min="7" max="7" width="6.8515625" style="0" customWidth="1"/>
    <col min="8" max="8" width="7.421875" style="0" customWidth="1"/>
    <col min="9" max="9" width="7.8515625" style="0" customWidth="1"/>
    <col min="10" max="10" width="12.140625" style="0" customWidth="1"/>
    <col min="11" max="11" width="12.00390625" style="0" customWidth="1"/>
    <col min="12" max="12" width="6.57421875" style="0" customWidth="1"/>
    <col min="13" max="13" width="11.7109375" style="0" customWidth="1"/>
  </cols>
  <sheetData>
    <row r="1" spans="1:13" ht="13.5">
      <c r="A1" s="66"/>
      <c r="B1" s="67"/>
      <c r="C1" s="67"/>
      <c r="D1" s="68"/>
      <c r="E1" s="68"/>
      <c r="F1" s="68"/>
      <c r="G1" s="69"/>
      <c r="H1" s="69"/>
      <c r="I1" s="70"/>
      <c r="J1" s="71"/>
      <c r="K1" s="71"/>
      <c r="L1" s="66"/>
      <c r="M1" s="71"/>
    </row>
    <row r="2" spans="1:13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>
      <c r="A4" s="3" t="s">
        <v>50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6" t="s">
        <v>9</v>
      </c>
      <c r="H5" s="5" t="s">
        <v>10</v>
      </c>
      <c r="I5" s="5" t="s">
        <v>11</v>
      </c>
      <c r="J5" s="7" t="s">
        <v>12</v>
      </c>
      <c r="K5" s="7" t="s">
        <v>13</v>
      </c>
      <c r="L5" s="8" t="s">
        <v>14</v>
      </c>
      <c r="M5" s="72" t="s">
        <v>15</v>
      </c>
    </row>
    <row r="6" spans="1:13" ht="13.5">
      <c r="A6" s="4"/>
      <c r="B6" s="4"/>
      <c r="C6" s="4"/>
      <c r="D6" s="4"/>
      <c r="E6" s="4"/>
      <c r="F6" s="10" t="s">
        <v>3</v>
      </c>
      <c r="G6" s="11" t="s">
        <v>16</v>
      </c>
      <c r="H6" s="10" t="s">
        <v>17</v>
      </c>
      <c r="I6" s="10" t="s">
        <v>18</v>
      </c>
      <c r="J6" s="12">
        <v>27.17</v>
      </c>
      <c r="K6" s="12">
        <v>31.17</v>
      </c>
      <c r="L6" s="13" t="s">
        <v>19</v>
      </c>
      <c r="M6" s="73"/>
    </row>
    <row r="7" spans="1:13" ht="12.75">
      <c r="A7" s="74">
        <v>1</v>
      </c>
      <c r="B7" s="75" t="s">
        <v>51</v>
      </c>
      <c r="C7" s="75"/>
      <c r="D7" s="16" t="s">
        <v>52</v>
      </c>
      <c r="E7" s="76" t="s">
        <v>53</v>
      </c>
      <c r="F7" s="77">
        <v>15</v>
      </c>
      <c r="G7" s="26">
        <v>10</v>
      </c>
      <c r="H7" s="26">
        <v>3.3</v>
      </c>
      <c r="I7" s="26">
        <f>G7*H7</f>
        <v>33</v>
      </c>
      <c r="J7" s="28">
        <f>I7*J6</f>
        <v>896.61</v>
      </c>
      <c r="K7" s="28"/>
      <c r="L7" s="78"/>
      <c r="M7" s="79"/>
    </row>
    <row r="8" spans="1:13" ht="12.75">
      <c r="A8" s="23">
        <v>2</v>
      </c>
      <c r="B8" s="75" t="s">
        <v>54</v>
      </c>
      <c r="C8" s="75"/>
      <c r="D8" s="16" t="s">
        <v>52</v>
      </c>
      <c r="E8" s="76" t="s">
        <v>53</v>
      </c>
      <c r="F8" s="77">
        <v>16</v>
      </c>
      <c r="G8" s="26">
        <v>10</v>
      </c>
      <c r="H8" s="26">
        <v>3.3</v>
      </c>
      <c r="I8" s="26">
        <f>G8*H8</f>
        <v>33</v>
      </c>
      <c r="J8" s="28">
        <f>I8*J6</f>
        <v>896.61</v>
      </c>
      <c r="K8" s="28"/>
      <c r="L8" s="78"/>
      <c r="M8" s="79"/>
    </row>
    <row r="9" spans="1:13" ht="13.5">
      <c r="A9" s="23">
        <v>3</v>
      </c>
      <c r="B9" s="75" t="s">
        <v>55</v>
      </c>
      <c r="C9" s="75"/>
      <c r="D9" s="16" t="s">
        <v>56</v>
      </c>
      <c r="E9" s="76" t="s">
        <v>53</v>
      </c>
      <c r="F9" s="77">
        <v>14</v>
      </c>
      <c r="G9" s="26">
        <v>23.924</v>
      </c>
      <c r="H9" s="27">
        <v>3.3</v>
      </c>
      <c r="I9" s="27">
        <f>G9*H9</f>
        <v>78.94919999999999</v>
      </c>
      <c r="J9" s="28">
        <f>I9*J6</f>
        <v>2145.049764</v>
      </c>
      <c r="K9" s="28"/>
      <c r="L9" s="78"/>
      <c r="M9" s="79"/>
    </row>
    <row r="10" spans="1:13" ht="13.5">
      <c r="A10" s="80"/>
      <c r="B10" s="81" t="s">
        <v>57</v>
      </c>
      <c r="C10" s="81"/>
      <c r="D10" s="81"/>
      <c r="E10" s="82"/>
      <c r="F10" s="82"/>
      <c r="G10" s="83">
        <f>SUM(G7:G9)</f>
        <v>43.924</v>
      </c>
      <c r="H10" s="83"/>
      <c r="I10" s="84">
        <f>SUM(I7:I9)</f>
        <v>144.9492</v>
      </c>
      <c r="J10" s="35">
        <v>3938.29</v>
      </c>
      <c r="K10" s="35"/>
      <c r="L10" s="83">
        <f>SUM(L7:L9)</f>
        <v>0</v>
      </c>
      <c r="M10" s="85"/>
    </row>
  </sheetData>
  <sheetProtection selectLockedCells="1" selectUnlockedCells="1"/>
  <mergeCells count="9">
    <mergeCell ref="A2:M2"/>
    <mergeCell ref="A3:M3"/>
    <mergeCell ref="A4:M4"/>
    <mergeCell ref="A5:A6"/>
    <mergeCell ref="B5:B6"/>
    <mergeCell ref="C5:C6"/>
    <mergeCell ref="D5:D6"/>
    <mergeCell ref="E5:E6"/>
    <mergeCell ref="B10:D10"/>
  </mergeCells>
  <printOptions/>
  <pageMargins left="1.18125" right="0.7875" top="1.96875" bottom="0.9840277777777777" header="0.5118055555555555" footer="0.5118055555555555"/>
  <pageSetup horizontalDpi="300" verticalDpi="300" orientation="landscape" paperSize="9" scale="8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4" sqref="A14"/>
    </sheetView>
  </sheetViews>
  <sheetFormatPr defaultColWidth="9.140625" defaultRowHeight="12.75"/>
  <cols>
    <col min="4" max="4" width="14.7109375" style="0" customWidth="1"/>
    <col min="5" max="5" width="20.28125" style="0" customWidth="1"/>
    <col min="6" max="6" width="13.00390625" style="0" customWidth="1"/>
    <col min="8" max="8" width="11.00390625" style="0" customWidth="1"/>
    <col min="11" max="11" width="9.8515625" style="0" customWidth="1"/>
  </cols>
  <sheetData>
    <row r="2" ht="12.75">
      <c r="J2" s="37"/>
    </row>
    <row r="3" spans="1:11" ht="12.75">
      <c r="A3" s="38"/>
      <c r="B3" s="38"/>
      <c r="C3" s="38"/>
      <c r="D3" s="38"/>
      <c r="E3" s="39"/>
      <c r="F3" s="38"/>
      <c r="G3" s="37"/>
      <c r="H3" s="37"/>
      <c r="I3" s="37"/>
      <c r="J3" s="37"/>
      <c r="K3" s="40"/>
    </row>
    <row r="4" spans="1:11" ht="15">
      <c r="A4" s="38"/>
      <c r="B4" s="38"/>
      <c r="C4" s="41" t="s">
        <v>26</v>
      </c>
      <c r="D4" s="41"/>
      <c r="E4" s="41"/>
      <c r="F4" s="41"/>
      <c r="G4" s="41"/>
      <c r="H4" s="41"/>
      <c r="I4" s="41"/>
      <c r="J4" s="41"/>
      <c r="K4" s="41"/>
    </row>
    <row r="5" spans="1:11" ht="15">
      <c r="A5" s="38"/>
      <c r="B5" s="38"/>
      <c r="C5" s="41" t="s">
        <v>27</v>
      </c>
      <c r="D5" s="41"/>
      <c r="E5" s="41"/>
      <c r="F5" s="41"/>
      <c r="G5" s="41"/>
      <c r="H5" s="41"/>
      <c r="I5" s="41"/>
      <c r="J5" s="41"/>
      <c r="K5" s="41"/>
    </row>
    <row r="6" spans="1:11" ht="12.75">
      <c r="A6" s="38"/>
      <c r="B6" s="38"/>
      <c r="C6" s="38"/>
      <c r="D6" s="38"/>
      <c r="E6" s="39"/>
      <c r="F6" s="38"/>
      <c r="G6" s="42" t="s">
        <v>28</v>
      </c>
      <c r="H6" s="42"/>
      <c r="I6" s="43">
        <v>27.17</v>
      </c>
      <c r="J6" s="37"/>
      <c r="K6" s="40"/>
    </row>
    <row r="7" spans="1:11" ht="13.5">
      <c r="A7" s="44" t="s">
        <v>29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3.5">
      <c r="A8" s="45" t="s">
        <v>30</v>
      </c>
      <c r="B8" s="45" t="s">
        <v>31</v>
      </c>
      <c r="C8" s="45" t="s">
        <v>8</v>
      </c>
      <c r="D8" s="45" t="s">
        <v>32</v>
      </c>
      <c r="E8" s="45" t="s">
        <v>4</v>
      </c>
      <c r="F8" s="45" t="s">
        <v>33</v>
      </c>
      <c r="G8" s="46" t="s">
        <v>34</v>
      </c>
      <c r="H8" s="46" t="s">
        <v>35</v>
      </c>
      <c r="I8" s="46" t="s">
        <v>36</v>
      </c>
      <c r="J8" s="46" t="s">
        <v>37</v>
      </c>
      <c r="K8" s="47" t="s">
        <v>38</v>
      </c>
    </row>
    <row r="9" spans="1:11" ht="12.75">
      <c r="A9" s="48">
        <v>1</v>
      </c>
      <c r="B9" s="76" t="s">
        <v>53</v>
      </c>
      <c r="C9" s="77">
        <v>15</v>
      </c>
      <c r="D9" s="49" t="s">
        <v>58</v>
      </c>
      <c r="E9" s="75" t="s">
        <v>51</v>
      </c>
      <c r="F9" s="49" t="s">
        <v>59</v>
      </c>
      <c r="G9" s="26">
        <v>10</v>
      </c>
      <c r="H9" s="50">
        <v>0</v>
      </c>
      <c r="I9" s="50">
        <v>3.3</v>
      </c>
      <c r="J9" s="50">
        <f>(G9+H9)*I9</f>
        <v>33</v>
      </c>
      <c r="K9" s="51">
        <f>J9*I6</f>
        <v>896.61</v>
      </c>
    </row>
    <row r="10" spans="1:11" ht="12.75">
      <c r="A10" s="52">
        <v>2</v>
      </c>
      <c r="B10" s="76" t="s">
        <v>53</v>
      </c>
      <c r="C10" s="77">
        <v>16</v>
      </c>
      <c r="D10" s="53" t="s">
        <v>58</v>
      </c>
      <c r="E10" s="75" t="s">
        <v>54</v>
      </c>
      <c r="F10" s="53" t="s">
        <v>60</v>
      </c>
      <c r="G10" s="26">
        <v>10</v>
      </c>
      <c r="H10" s="54">
        <v>0</v>
      </c>
      <c r="I10" s="54">
        <v>3.3</v>
      </c>
      <c r="J10" s="54">
        <f>(G10+H10)*I10</f>
        <v>33</v>
      </c>
      <c r="K10" s="55">
        <f>J10*$I$6</f>
        <v>896.61</v>
      </c>
    </row>
    <row r="11" spans="1:11" ht="12.75">
      <c r="A11" s="52">
        <v>3</v>
      </c>
      <c r="B11" s="76" t="s">
        <v>53</v>
      </c>
      <c r="C11" s="77">
        <v>14</v>
      </c>
      <c r="D11" s="53" t="s">
        <v>58</v>
      </c>
      <c r="E11" s="75" t="s">
        <v>55</v>
      </c>
      <c r="F11" s="53" t="s">
        <v>61</v>
      </c>
      <c r="G11" s="26">
        <v>23.924</v>
      </c>
      <c r="H11" s="54">
        <v>0</v>
      </c>
      <c r="I11" s="54">
        <v>3.3</v>
      </c>
      <c r="J11" s="54">
        <f>(G11+H11)*I11</f>
        <v>78.94919999999999</v>
      </c>
      <c r="K11" s="55">
        <f>J11*$I$6</f>
        <v>2145.049764</v>
      </c>
    </row>
    <row r="12" spans="1:11" ht="13.5">
      <c r="A12" s="56" t="s">
        <v>42</v>
      </c>
      <c r="B12" s="56"/>
      <c r="C12" s="56"/>
      <c r="D12" s="56"/>
      <c r="E12" s="56"/>
      <c r="F12" s="56"/>
      <c r="G12" s="56"/>
      <c r="H12" s="56"/>
      <c r="I12" s="56"/>
      <c r="J12" s="57">
        <f>SUM(J9:J11)</f>
        <v>144.9492</v>
      </c>
      <c r="K12" s="58">
        <v>3938.29</v>
      </c>
    </row>
    <row r="13" spans="1:11" ht="15">
      <c r="A13" s="38"/>
      <c r="B13" s="38"/>
      <c r="C13" s="38"/>
      <c r="D13" s="38"/>
      <c r="E13" s="59" t="s">
        <v>43</v>
      </c>
      <c r="F13" s="60">
        <f>J12</f>
        <v>144.9492</v>
      </c>
      <c r="G13" s="37">
        <v>27.17</v>
      </c>
      <c r="H13" s="40">
        <f>K12</f>
        <v>3938.29</v>
      </c>
      <c r="I13" s="37"/>
      <c r="J13" s="61"/>
      <c r="K13" s="62"/>
    </row>
    <row r="14" spans="1:11" ht="15">
      <c r="A14" s="38"/>
      <c r="B14" s="38"/>
      <c r="C14" s="38"/>
      <c r="D14" s="38"/>
      <c r="E14" s="59" t="s">
        <v>44</v>
      </c>
      <c r="F14" s="60">
        <f>F13</f>
        <v>144.9492</v>
      </c>
      <c r="G14" s="37">
        <v>27.17</v>
      </c>
      <c r="H14" s="63">
        <f>K12</f>
        <v>3938.29</v>
      </c>
      <c r="I14" s="37"/>
      <c r="J14" s="37"/>
      <c r="K14" s="40"/>
    </row>
    <row r="17" ht="13.5">
      <c r="J17" s="37"/>
    </row>
    <row r="18" spans="1:11" ht="12.75">
      <c r="A18" s="64" t="s">
        <v>45</v>
      </c>
      <c r="B18" s="64"/>
      <c r="C18" s="64"/>
      <c r="E18" s="64" t="s">
        <v>46</v>
      </c>
      <c r="F18" s="64"/>
      <c r="I18" s="64" t="s">
        <v>47</v>
      </c>
      <c r="J18" s="64"/>
      <c r="K18" s="64"/>
    </row>
    <row r="19" spans="1:10" ht="12.75">
      <c r="A19" s="65" t="s">
        <v>48</v>
      </c>
      <c r="B19" s="65"/>
      <c r="C19" s="65"/>
      <c r="E19" s="65" t="s">
        <v>49</v>
      </c>
      <c r="F19" s="65"/>
      <c r="J19" s="37"/>
    </row>
  </sheetData>
  <sheetProtection selectLockedCells="1" selectUnlockedCells="1"/>
  <mergeCells count="10">
    <mergeCell ref="C4:K4"/>
    <mergeCell ref="C5:K5"/>
    <mergeCell ref="G6:H6"/>
    <mergeCell ref="A7:K7"/>
    <mergeCell ref="A12:I12"/>
    <mergeCell ref="A18:C18"/>
    <mergeCell ref="E18:F18"/>
    <mergeCell ref="I18:K18"/>
    <mergeCell ref="A19:C19"/>
    <mergeCell ref="E19:F19"/>
  </mergeCells>
  <printOptions/>
  <pageMargins left="0.7875" right="0.7875" top="1.18125" bottom="0.984027777777777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J21" sqref="J21"/>
    </sheetView>
  </sheetViews>
  <sheetFormatPr defaultColWidth="9.140625" defaultRowHeight="12.75"/>
  <cols>
    <col min="1" max="1" width="3.421875" style="0" customWidth="1"/>
    <col min="2" max="2" width="21.140625" style="0" customWidth="1"/>
    <col min="3" max="3" width="20.28125" style="0" customWidth="1"/>
    <col min="4" max="4" width="23.140625" style="0" customWidth="1"/>
    <col min="5" max="5" width="4.28125" style="0" customWidth="1"/>
    <col min="6" max="6" width="6.140625" style="0" customWidth="1"/>
    <col min="7" max="7" width="6.00390625" style="0" customWidth="1"/>
    <col min="8" max="8" width="7.00390625" style="0" customWidth="1"/>
    <col min="9" max="9" width="7.7109375" style="0" customWidth="1"/>
    <col min="10" max="10" width="12.00390625" style="0" customWidth="1"/>
    <col min="11" max="11" width="11.140625" style="0" customWidth="1"/>
    <col min="12" max="12" width="6.28125" style="0" customWidth="1"/>
    <col min="13" max="13" width="11.421875" style="0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>
      <c r="A3" s="3" t="s">
        <v>62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7" t="s">
        <v>12</v>
      </c>
      <c r="K4" s="7" t="s">
        <v>13</v>
      </c>
      <c r="L4" s="8" t="s">
        <v>14</v>
      </c>
      <c r="M4" s="9" t="s">
        <v>15</v>
      </c>
    </row>
    <row r="5" spans="1:13" ht="13.5">
      <c r="A5" s="4"/>
      <c r="B5" s="4"/>
      <c r="C5" s="4"/>
      <c r="D5" s="4"/>
      <c r="E5" s="4"/>
      <c r="F5" s="10" t="s">
        <v>3</v>
      </c>
      <c r="G5" s="11" t="s">
        <v>16</v>
      </c>
      <c r="H5" s="10" t="s">
        <v>17</v>
      </c>
      <c r="I5" s="10" t="s">
        <v>18</v>
      </c>
      <c r="J5" s="12">
        <v>27.17</v>
      </c>
      <c r="K5" s="12">
        <v>31.17</v>
      </c>
      <c r="L5" s="13" t="s">
        <v>19</v>
      </c>
      <c r="M5" s="9"/>
    </row>
    <row r="6" spans="1:13" ht="12.75">
      <c r="A6" s="86">
        <v>1</v>
      </c>
      <c r="B6" s="87" t="s">
        <v>63</v>
      </c>
      <c r="C6" s="87"/>
      <c r="D6" s="88" t="s">
        <v>64</v>
      </c>
      <c r="E6" s="89" t="s">
        <v>65</v>
      </c>
      <c r="F6" s="90">
        <v>1</v>
      </c>
      <c r="G6" s="91">
        <v>23.5</v>
      </c>
      <c r="H6" s="91">
        <v>3.2</v>
      </c>
      <c r="I6" s="92">
        <f>G6*H6</f>
        <v>75.2</v>
      </c>
      <c r="J6" s="93">
        <f>I6*27.17</f>
        <v>2043.1840000000002</v>
      </c>
      <c r="K6" s="94"/>
      <c r="L6" s="95"/>
      <c r="M6" s="96"/>
    </row>
    <row r="7" spans="1:13" ht="13.5">
      <c r="A7" s="74">
        <v>2</v>
      </c>
      <c r="B7" s="75" t="s">
        <v>66</v>
      </c>
      <c r="C7" s="75" t="s">
        <v>67</v>
      </c>
      <c r="D7" s="75" t="s">
        <v>68</v>
      </c>
      <c r="E7" s="76" t="s">
        <v>65</v>
      </c>
      <c r="F7" s="77">
        <v>2</v>
      </c>
      <c r="G7" s="97">
        <v>10.01</v>
      </c>
      <c r="H7" s="98">
        <v>3.2</v>
      </c>
      <c r="I7" s="99">
        <f>G7*H7</f>
        <v>32.032000000000004</v>
      </c>
      <c r="J7" s="100">
        <f>I7*27.17</f>
        <v>870.3094400000001</v>
      </c>
      <c r="K7" s="101"/>
      <c r="L7" s="78"/>
      <c r="M7" s="79"/>
    </row>
    <row r="8" spans="1:13" ht="13.5">
      <c r="A8" s="80"/>
      <c r="B8" s="102" t="s">
        <v>69</v>
      </c>
      <c r="C8" s="102"/>
      <c r="D8" s="102"/>
      <c r="E8" s="82"/>
      <c r="F8" s="82"/>
      <c r="G8" s="83">
        <f>SUM(G6:G7)</f>
        <v>33.51</v>
      </c>
      <c r="H8" s="83"/>
      <c r="I8" s="84">
        <f>SUM(I6:I7)</f>
        <v>107.232</v>
      </c>
      <c r="J8" s="35">
        <f>SUM(J6:J7)</f>
        <v>2913.49344</v>
      </c>
      <c r="K8" s="35">
        <f>SUM(K6:K7)</f>
        <v>0</v>
      </c>
      <c r="L8" s="83">
        <f>SUM(L6:L7)</f>
        <v>0</v>
      </c>
      <c r="M8" s="85"/>
    </row>
    <row r="9" spans="1:13" ht="13.5">
      <c r="A9" s="103"/>
      <c r="B9" s="104"/>
      <c r="C9" s="105"/>
      <c r="D9" s="105"/>
      <c r="E9" s="68"/>
      <c r="F9" s="68"/>
      <c r="G9" s="69"/>
      <c r="H9" s="69"/>
      <c r="I9" s="70"/>
      <c r="J9" s="70"/>
      <c r="K9" s="106"/>
      <c r="L9" s="69"/>
      <c r="M9" s="71"/>
    </row>
    <row r="10" spans="1:13" ht="15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>
      <c r="A11" s="2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6.5">
      <c r="A12" s="3" t="s">
        <v>62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3.5" customHeight="1">
      <c r="A13" s="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5" t="s">
        <v>8</v>
      </c>
      <c r="G13" s="6" t="s">
        <v>9</v>
      </c>
      <c r="H13" s="5" t="s">
        <v>10</v>
      </c>
      <c r="I13" s="5" t="s">
        <v>11</v>
      </c>
      <c r="J13" s="7" t="s">
        <v>12</v>
      </c>
      <c r="K13" s="7" t="s">
        <v>13</v>
      </c>
      <c r="L13" s="8" t="s">
        <v>14</v>
      </c>
      <c r="M13" s="9" t="s">
        <v>15</v>
      </c>
    </row>
    <row r="14" spans="1:13" ht="13.5">
      <c r="A14" s="4"/>
      <c r="B14" s="4"/>
      <c r="C14" s="4"/>
      <c r="D14" s="4"/>
      <c r="E14" s="4"/>
      <c r="F14" s="10" t="s">
        <v>3</v>
      </c>
      <c r="G14" s="11" t="s">
        <v>16</v>
      </c>
      <c r="H14" s="10" t="s">
        <v>17</v>
      </c>
      <c r="I14" s="10" t="s">
        <v>18</v>
      </c>
      <c r="J14" s="12">
        <v>27.17</v>
      </c>
      <c r="K14" s="12">
        <v>31.17</v>
      </c>
      <c r="L14" s="13" t="s">
        <v>19</v>
      </c>
      <c r="M14" s="9"/>
    </row>
    <row r="15" spans="1:13" ht="12.75">
      <c r="A15" s="86">
        <v>1</v>
      </c>
      <c r="B15" s="87" t="s">
        <v>70</v>
      </c>
      <c r="C15" s="87" t="s">
        <v>71</v>
      </c>
      <c r="D15" s="107" t="s">
        <v>72</v>
      </c>
      <c r="E15" s="89" t="s">
        <v>53</v>
      </c>
      <c r="F15" s="90">
        <v>10</v>
      </c>
      <c r="G15" s="91">
        <v>14.656</v>
      </c>
      <c r="H15" s="91">
        <v>3.2</v>
      </c>
      <c r="I15" s="92">
        <f>G15*H15</f>
        <v>46.89920000000001</v>
      </c>
      <c r="J15" s="93">
        <f>I15*27.17</f>
        <v>1274.2512640000002</v>
      </c>
      <c r="K15" s="94"/>
      <c r="L15" s="95"/>
      <c r="M15" s="96"/>
    </row>
    <row r="16" spans="1:13" ht="12.75">
      <c r="A16" s="23">
        <v>2</v>
      </c>
      <c r="B16" s="75" t="s">
        <v>55</v>
      </c>
      <c r="C16" s="75"/>
      <c r="D16" s="75" t="s">
        <v>68</v>
      </c>
      <c r="E16" s="76" t="s">
        <v>53</v>
      </c>
      <c r="F16" s="77">
        <v>13</v>
      </c>
      <c r="G16" s="97">
        <v>10</v>
      </c>
      <c r="H16" s="97">
        <v>3.2</v>
      </c>
      <c r="I16" s="108">
        <f>G16*H16</f>
        <v>32</v>
      </c>
      <c r="J16" s="109">
        <f>I16*27.17</f>
        <v>869.44</v>
      </c>
      <c r="K16" s="28"/>
      <c r="L16" s="78"/>
      <c r="M16" s="79"/>
    </row>
    <row r="17" spans="1:13" ht="13.5">
      <c r="A17" s="110">
        <v>3</v>
      </c>
      <c r="B17" s="111" t="s">
        <v>55</v>
      </c>
      <c r="C17" s="111"/>
      <c r="D17" s="75" t="s">
        <v>73</v>
      </c>
      <c r="E17" s="76" t="s">
        <v>53</v>
      </c>
      <c r="F17" s="25">
        <v>14</v>
      </c>
      <c r="G17" s="97">
        <v>14.953</v>
      </c>
      <c r="H17" s="97">
        <v>3.2</v>
      </c>
      <c r="I17" s="108">
        <f>G17*H17</f>
        <v>47.8496</v>
      </c>
      <c r="J17" s="109">
        <f>I17*27.17</f>
        <v>1300.073632</v>
      </c>
      <c r="K17" s="28"/>
      <c r="L17" s="112"/>
      <c r="M17" s="113"/>
    </row>
    <row r="18" spans="1:13" ht="13.5">
      <c r="A18" s="80"/>
      <c r="B18" s="102" t="s">
        <v>74</v>
      </c>
      <c r="C18" s="102"/>
      <c r="D18" s="102"/>
      <c r="E18" s="82"/>
      <c r="F18" s="82"/>
      <c r="G18" s="83">
        <f>SUM(G15:G17)</f>
        <v>39.609</v>
      </c>
      <c r="H18" s="83"/>
      <c r="I18" s="114">
        <f>SUM(I15:I17)</f>
        <v>126.74880000000002</v>
      </c>
      <c r="J18" s="35">
        <f>SUM(J15:J17)</f>
        <v>3443.7648960000006</v>
      </c>
      <c r="K18" s="35">
        <f>SUM(K15:K17)</f>
        <v>0</v>
      </c>
      <c r="L18" s="83">
        <f>SUM(L15:L17)</f>
        <v>0</v>
      </c>
      <c r="M18" s="85"/>
    </row>
  </sheetData>
  <sheetProtection selectLockedCells="1" selectUnlockedCells="1"/>
  <mergeCells count="20">
    <mergeCell ref="A1:M1"/>
    <mergeCell ref="A2:M2"/>
    <mergeCell ref="A3:M3"/>
    <mergeCell ref="A4:A5"/>
    <mergeCell ref="B4:B5"/>
    <mergeCell ref="C4:C5"/>
    <mergeCell ref="D4:D5"/>
    <mergeCell ref="E4:E5"/>
    <mergeCell ref="M4:M5"/>
    <mergeCell ref="B8:D8"/>
    <mergeCell ref="A10:M10"/>
    <mergeCell ref="A11:M11"/>
    <mergeCell ref="A12:M12"/>
    <mergeCell ref="A13:A14"/>
    <mergeCell ref="B13:B14"/>
    <mergeCell ref="C13:C14"/>
    <mergeCell ref="D13:D14"/>
    <mergeCell ref="E13:E14"/>
    <mergeCell ref="M13:M14"/>
    <mergeCell ref="B18:D18"/>
  </mergeCells>
  <printOptions/>
  <pageMargins left="0.39375" right="0.39375" top="1.18125" bottom="0.78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F11" sqref="F11"/>
    </sheetView>
  </sheetViews>
  <sheetFormatPr defaultColWidth="9.140625" defaultRowHeight="12.75"/>
  <cols>
    <col min="4" max="4" width="14.7109375" style="0" customWidth="1"/>
    <col min="5" max="5" width="20.28125" style="0" customWidth="1"/>
    <col min="6" max="6" width="13.00390625" style="0" customWidth="1"/>
    <col min="8" max="8" width="11.00390625" style="0" customWidth="1"/>
    <col min="11" max="11" width="9.8515625" style="0" customWidth="1"/>
  </cols>
  <sheetData>
    <row r="2" ht="12.75">
      <c r="J2" s="37"/>
    </row>
    <row r="3" spans="1:11" ht="12.75">
      <c r="A3" s="38"/>
      <c r="B3" s="38"/>
      <c r="C3" s="38"/>
      <c r="D3" s="38"/>
      <c r="E3" s="39"/>
      <c r="F3" s="38"/>
      <c r="G3" s="37"/>
      <c r="H3" s="37"/>
      <c r="I3" s="37"/>
      <c r="J3" s="37"/>
      <c r="K3" s="40"/>
    </row>
    <row r="4" spans="1:11" ht="15">
      <c r="A4" s="38"/>
      <c r="B4" s="38"/>
      <c r="C4" s="41" t="s">
        <v>26</v>
      </c>
      <c r="D4" s="41"/>
      <c r="E4" s="41"/>
      <c r="F4" s="41"/>
      <c r="G4" s="41"/>
      <c r="H4" s="41"/>
      <c r="I4" s="41"/>
      <c r="J4" s="41"/>
      <c r="K4" s="41"/>
    </row>
    <row r="5" spans="1:11" ht="15">
      <c r="A5" s="38"/>
      <c r="B5" s="38"/>
      <c r="C5" s="41" t="s">
        <v>27</v>
      </c>
      <c r="D5" s="41"/>
      <c r="E5" s="41"/>
      <c r="F5" s="41"/>
      <c r="G5" s="41"/>
      <c r="H5" s="41"/>
      <c r="I5" s="41"/>
      <c r="J5" s="41"/>
      <c r="K5" s="41"/>
    </row>
    <row r="6" spans="1:11" ht="12.75">
      <c r="A6" s="38"/>
      <c r="B6" s="38"/>
      <c r="C6" s="38"/>
      <c r="D6" s="38"/>
      <c r="E6" s="39"/>
      <c r="F6" s="38"/>
      <c r="G6" s="42" t="s">
        <v>28</v>
      </c>
      <c r="H6" s="42"/>
      <c r="I6" s="43">
        <v>27.17</v>
      </c>
      <c r="J6" s="37"/>
      <c r="K6" s="40"/>
    </row>
    <row r="7" spans="1:11" ht="13.5">
      <c r="A7" s="44" t="s">
        <v>29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3.5">
      <c r="A8" s="45" t="s">
        <v>30</v>
      </c>
      <c r="B8" s="45" t="s">
        <v>31</v>
      </c>
      <c r="C8" s="45" t="s">
        <v>8</v>
      </c>
      <c r="D8" s="45" t="s">
        <v>32</v>
      </c>
      <c r="E8" s="45" t="s">
        <v>4</v>
      </c>
      <c r="F8" s="45" t="s">
        <v>33</v>
      </c>
      <c r="G8" s="46" t="s">
        <v>34</v>
      </c>
      <c r="H8" s="46" t="s">
        <v>35</v>
      </c>
      <c r="I8" s="46" t="s">
        <v>36</v>
      </c>
      <c r="J8" s="46" t="s">
        <v>37</v>
      </c>
      <c r="K8" s="47" t="s">
        <v>38</v>
      </c>
    </row>
    <row r="9" spans="1:11" ht="12.75">
      <c r="A9" s="48">
        <v>1</v>
      </c>
      <c r="B9" s="89" t="s">
        <v>65</v>
      </c>
      <c r="C9" s="90" t="s">
        <v>75</v>
      </c>
      <c r="D9" s="49" t="s">
        <v>76</v>
      </c>
      <c r="E9" s="87" t="s">
        <v>63</v>
      </c>
      <c r="F9" s="115" t="s">
        <v>77</v>
      </c>
      <c r="G9" s="91">
        <v>23.5</v>
      </c>
      <c r="H9" s="50">
        <v>0</v>
      </c>
      <c r="I9" s="50">
        <v>3.2</v>
      </c>
      <c r="J9" s="50">
        <f>(G9+H9)*I9</f>
        <v>75.2</v>
      </c>
      <c r="K9" s="51">
        <f>J9*I6</f>
        <v>2043.1840000000002</v>
      </c>
    </row>
    <row r="10" spans="1:11" ht="12.75">
      <c r="A10" s="52">
        <v>2</v>
      </c>
      <c r="B10" s="76" t="s">
        <v>65</v>
      </c>
      <c r="C10" s="116">
        <v>2</v>
      </c>
      <c r="D10" s="53" t="s">
        <v>76</v>
      </c>
      <c r="E10" s="117" t="s">
        <v>66</v>
      </c>
      <c r="F10" s="118" t="s">
        <v>78</v>
      </c>
      <c r="G10" s="98">
        <v>10.01</v>
      </c>
      <c r="H10" s="54">
        <v>0</v>
      </c>
      <c r="I10" s="54">
        <v>3.2</v>
      </c>
      <c r="J10" s="54">
        <f>(G10+H10)*I10</f>
        <v>32.032000000000004</v>
      </c>
      <c r="K10" s="55">
        <f>J10*$I$6</f>
        <v>870.3094400000001</v>
      </c>
    </row>
    <row r="11" spans="1:11" ht="12.75">
      <c r="A11" s="52">
        <v>3</v>
      </c>
      <c r="B11" s="89" t="s">
        <v>53</v>
      </c>
      <c r="C11" s="77">
        <v>10</v>
      </c>
      <c r="D11" s="53" t="s">
        <v>76</v>
      </c>
      <c r="E11" s="75" t="s">
        <v>70</v>
      </c>
      <c r="F11" s="118" t="s">
        <v>79</v>
      </c>
      <c r="G11" s="97">
        <v>14.656</v>
      </c>
      <c r="H11" s="54">
        <v>0</v>
      </c>
      <c r="I11" s="54">
        <v>3.2</v>
      </c>
      <c r="J11" s="54">
        <f>(G11+H11)*I11</f>
        <v>46.89920000000001</v>
      </c>
      <c r="K11" s="55">
        <f>J11*$I$6</f>
        <v>1274.2512640000002</v>
      </c>
    </row>
    <row r="12" spans="1:11" ht="12.75">
      <c r="A12" s="52">
        <v>4</v>
      </c>
      <c r="B12" s="76" t="s">
        <v>53</v>
      </c>
      <c r="C12" s="77">
        <v>13</v>
      </c>
      <c r="D12" s="53" t="s">
        <v>76</v>
      </c>
      <c r="E12" s="75" t="s">
        <v>55</v>
      </c>
      <c r="F12" s="118" t="s">
        <v>80</v>
      </c>
      <c r="G12" s="97">
        <v>10</v>
      </c>
      <c r="H12" s="54">
        <v>0</v>
      </c>
      <c r="I12" s="54">
        <v>3.2</v>
      </c>
      <c r="J12" s="54">
        <f>(G12+H12)*I12</f>
        <v>32</v>
      </c>
      <c r="K12" s="55">
        <f>J12*$I$6</f>
        <v>869.44</v>
      </c>
    </row>
    <row r="13" spans="1:11" ht="12.75">
      <c r="A13" s="52">
        <v>5</v>
      </c>
      <c r="B13" s="76" t="s">
        <v>53</v>
      </c>
      <c r="C13" s="25">
        <v>14</v>
      </c>
      <c r="D13" s="53" t="s">
        <v>76</v>
      </c>
      <c r="E13" s="111" t="s">
        <v>55</v>
      </c>
      <c r="F13" s="118" t="s">
        <v>61</v>
      </c>
      <c r="G13" s="97">
        <v>14.953</v>
      </c>
      <c r="H13" s="54">
        <v>0</v>
      </c>
      <c r="I13" s="54">
        <v>3.2</v>
      </c>
      <c r="J13" s="54">
        <f>(G13+H13)*I13</f>
        <v>47.8496</v>
      </c>
      <c r="K13" s="55">
        <f>J13*$I$6</f>
        <v>1300.073632</v>
      </c>
    </row>
    <row r="14" spans="1:11" ht="13.5">
      <c r="A14" s="56" t="s">
        <v>42</v>
      </c>
      <c r="B14" s="56"/>
      <c r="C14" s="56"/>
      <c r="D14" s="56"/>
      <c r="E14" s="56"/>
      <c r="F14" s="56"/>
      <c r="G14" s="56"/>
      <c r="H14" s="56"/>
      <c r="I14" s="56"/>
      <c r="J14" s="57">
        <f>SUM(J9:J13)</f>
        <v>233.98080000000004</v>
      </c>
      <c r="K14" s="58">
        <v>6357.24</v>
      </c>
    </row>
    <row r="15" spans="1:11" ht="15">
      <c r="A15" s="38"/>
      <c r="B15" s="38"/>
      <c r="C15" s="38"/>
      <c r="D15" s="38"/>
      <c r="E15" s="59" t="s">
        <v>43</v>
      </c>
      <c r="F15" s="60">
        <f>J14</f>
        <v>233.98080000000004</v>
      </c>
      <c r="G15" s="37">
        <v>27.17</v>
      </c>
      <c r="H15" s="40">
        <v>6357.24</v>
      </c>
      <c r="I15" s="37"/>
      <c r="J15" s="61"/>
      <c r="K15" s="62"/>
    </row>
    <row r="16" spans="1:11" ht="15">
      <c r="A16" s="38"/>
      <c r="B16" s="38"/>
      <c r="C16" s="38"/>
      <c r="D16" s="38"/>
      <c r="E16" s="59" t="s">
        <v>44</v>
      </c>
      <c r="F16" s="60">
        <f>F15</f>
        <v>233.98080000000004</v>
      </c>
      <c r="G16" s="37">
        <v>27.17</v>
      </c>
      <c r="H16" s="63">
        <v>6357.24</v>
      </c>
      <c r="I16" s="37"/>
      <c r="J16" s="37"/>
      <c r="K16" s="40"/>
    </row>
    <row r="18" ht="13.5">
      <c r="J18" s="37"/>
    </row>
    <row r="19" spans="1:11" ht="12.75">
      <c r="A19" s="64" t="s">
        <v>45</v>
      </c>
      <c r="B19" s="64"/>
      <c r="C19" s="64"/>
      <c r="E19" s="64" t="s">
        <v>46</v>
      </c>
      <c r="F19" s="64"/>
      <c r="I19" s="64" t="s">
        <v>47</v>
      </c>
      <c r="J19" s="64"/>
      <c r="K19" s="64"/>
    </row>
    <row r="20" spans="1:10" ht="12.75">
      <c r="A20" s="65" t="s">
        <v>48</v>
      </c>
      <c r="B20" s="65"/>
      <c r="C20" s="65"/>
      <c r="E20" s="65" t="s">
        <v>49</v>
      </c>
      <c r="F20" s="65"/>
      <c r="J20" s="37"/>
    </row>
  </sheetData>
  <sheetProtection selectLockedCells="1" selectUnlockedCells="1"/>
  <mergeCells count="10">
    <mergeCell ref="C4:K4"/>
    <mergeCell ref="C5:K5"/>
    <mergeCell ref="G6:H6"/>
    <mergeCell ref="A7:K7"/>
    <mergeCell ref="A14:I14"/>
    <mergeCell ref="A19:C19"/>
    <mergeCell ref="E19:F19"/>
    <mergeCell ref="I19:K19"/>
    <mergeCell ref="A20:C20"/>
    <mergeCell ref="E20:F2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D21" sqref="D21"/>
    </sheetView>
  </sheetViews>
  <sheetFormatPr defaultColWidth="9.140625" defaultRowHeight="12.75"/>
  <cols>
    <col min="1" max="1" width="2.8515625" style="0" customWidth="1"/>
    <col min="2" max="2" width="21.28125" style="0" customWidth="1"/>
    <col min="3" max="3" width="22.140625" style="0" customWidth="1"/>
    <col min="4" max="4" width="28.421875" style="0" customWidth="1"/>
    <col min="5" max="5" width="4.421875" style="0" customWidth="1"/>
    <col min="6" max="6" width="6.7109375" style="0" customWidth="1"/>
    <col min="7" max="8" width="6.8515625" style="0" customWidth="1"/>
    <col min="9" max="9" width="7.8515625" style="37" customWidth="1"/>
    <col min="10" max="10" width="11.57421875" style="119" customWidth="1"/>
    <col min="11" max="11" width="11.28125" style="119" customWidth="1"/>
    <col min="12" max="12" width="6.28125" style="0" customWidth="1"/>
    <col min="13" max="13" width="12.421875" style="0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1.5" customHeight="1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customHeight="1">
      <c r="A4" s="4" t="s">
        <v>3</v>
      </c>
      <c r="B4" s="4" t="s">
        <v>4</v>
      </c>
      <c r="C4" s="4" t="s">
        <v>5</v>
      </c>
      <c r="D4" s="4" t="s">
        <v>6</v>
      </c>
      <c r="E4" s="120" t="s">
        <v>7</v>
      </c>
      <c r="F4" s="5" t="s">
        <v>8</v>
      </c>
      <c r="G4" s="6" t="s">
        <v>9</v>
      </c>
      <c r="H4" s="5" t="s">
        <v>10</v>
      </c>
      <c r="I4" s="121" t="s">
        <v>11</v>
      </c>
      <c r="J4" s="7" t="s">
        <v>12</v>
      </c>
      <c r="K4" s="7" t="s">
        <v>13</v>
      </c>
      <c r="L4" s="8" t="s">
        <v>14</v>
      </c>
      <c r="M4" s="9" t="s">
        <v>15</v>
      </c>
    </row>
    <row r="5" spans="1:13" ht="13.5">
      <c r="A5" s="4"/>
      <c r="B5" s="4"/>
      <c r="C5" s="4"/>
      <c r="D5" s="4"/>
      <c r="E5" s="120"/>
      <c r="F5" s="10" t="s">
        <v>3</v>
      </c>
      <c r="G5" s="11" t="s">
        <v>16</v>
      </c>
      <c r="H5" s="10" t="s">
        <v>17</v>
      </c>
      <c r="I5" s="122" t="s">
        <v>18</v>
      </c>
      <c r="J5" s="12">
        <v>27.17</v>
      </c>
      <c r="K5" s="12">
        <v>31.17</v>
      </c>
      <c r="L5" s="13" t="s">
        <v>19</v>
      </c>
      <c r="M5" s="9"/>
    </row>
    <row r="6" spans="1:13" ht="12.75">
      <c r="A6" s="23">
        <v>4</v>
      </c>
      <c r="B6" s="16" t="s">
        <v>82</v>
      </c>
      <c r="C6" s="16" t="s">
        <v>83</v>
      </c>
      <c r="D6" s="16" t="s">
        <v>84</v>
      </c>
      <c r="E6" s="24" t="s">
        <v>22</v>
      </c>
      <c r="F6" s="25">
        <v>4</v>
      </c>
      <c r="G6" s="26">
        <v>10.15</v>
      </c>
      <c r="H6" s="26">
        <v>3.88</v>
      </c>
      <c r="I6" s="26">
        <f>G6*H6</f>
        <v>39.382</v>
      </c>
      <c r="J6" s="28">
        <f>I6*J5</f>
        <v>1070.00894</v>
      </c>
      <c r="K6" s="28"/>
      <c r="L6" s="29"/>
      <c r="M6" s="30"/>
    </row>
    <row r="7" spans="1:13" ht="12.75">
      <c r="A7" s="23">
        <v>5</v>
      </c>
      <c r="B7" s="16" t="s">
        <v>55</v>
      </c>
      <c r="C7" s="16"/>
      <c r="D7" s="16" t="s">
        <v>84</v>
      </c>
      <c r="E7" s="24" t="s">
        <v>22</v>
      </c>
      <c r="F7" s="25">
        <v>5</v>
      </c>
      <c r="G7" s="26">
        <v>10.15</v>
      </c>
      <c r="H7" s="26">
        <v>3.88</v>
      </c>
      <c r="I7" s="26">
        <f>G7*H7</f>
        <v>39.382</v>
      </c>
      <c r="J7" s="28">
        <f>I7*J5</f>
        <v>1070.00894</v>
      </c>
      <c r="K7" s="28"/>
      <c r="L7" s="29"/>
      <c r="M7" s="30"/>
    </row>
    <row r="8" spans="1:13" ht="12.75">
      <c r="A8" s="23">
        <v>6</v>
      </c>
      <c r="B8" s="16" t="s">
        <v>55</v>
      </c>
      <c r="C8" s="16"/>
      <c r="D8" s="16" t="s">
        <v>84</v>
      </c>
      <c r="E8" s="24" t="s">
        <v>22</v>
      </c>
      <c r="F8" s="25">
        <v>6</v>
      </c>
      <c r="G8" s="26">
        <v>10.15</v>
      </c>
      <c r="H8" s="26">
        <v>3.88</v>
      </c>
      <c r="I8" s="26">
        <f>G8*H8</f>
        <v>39.382</v>
      </c>
      <c r="J8" s="28">
        <f>I8*J5</f>
        <v>1070.00894</v>
      </c>
      <c r="K8" s="28"/>
      <c r="L8" s="29"/>
      <c r="M8" s="30"/>
    </row>
    <row r="9" spans="1:13" ht="12.75">
      <c r="A9" s="23">
        <v>7</v>
      </c>
      <c r="B9" s="16" t="s">
        <v>55</v>
      </c>
      <c r="C9" s="16"/>
      <c r="D9" s="16" t="s">
        <v>84</v>
      </c>
      <c r="E9" s="24" t="s">
        <v>22</v>
      </c>
      <c r="F9" s="25">
        <v>7</v>
      </c>
      <c r="G9" s="26">
        <v>14.115</v>
      </c>
      <c r="H9" s="26">
        <v>3.88</v>
      </c>
      <c r="I9" s="26">
        <f>G9*H9</f>
        <v>54.7662</v>
      </c>
      <c r="J9" s="28">
        <f>I9*J5</f>
        <v>1487.997654</v>
      </c>
      <c r="K9" s="28"/>
      <c r="L9" s="29"/>
      <c r="M9" s="30"/>
    </row>
    <row r="10" spans="1:13" ht="13.5">
      <c r="A10" s="23">
        <v>8</v>
      </c>
      <c r="B10" s="16" t="s">
        <v>20</v>
      </c>
      <c r="C10" s="16" t="s">
        <v>85</v>
      </c>
      <c r="D10" s="123" t="s">
        <v>86</v>
      </c>
      <c r="E10" s="24" t="s">
        <v>22</v>
      </c>
      <c r="F10" s="25">
        <v>20</v>
      </c>
      <c r="G10" s="26">
        <v>12.654</v>
      </c>
      <c r="H10" s="26">
        <v>3.88</v>
      </c>
      <c r="I10" s="26">
        <f>G10*H10</f>
        <v>49.097519999999996</v>
      </c>
      <c r="J10" s="28">
        <f>I10*J5</f>
        <v>1333.9796184</v>
      </c>
      <c r="K10" s="28"/>
      <c r="L10" s="29"/>
      <c r="M10" s="30"/>
    </row>
    <row r="11" spans="1:13" ht="13.5">
      <c r="A11" s="124" t="s">
        <v>42</v>
      </c>
      <c r="B11" s="124"/>
      <c r="C11" s="124"/>
      <c r="D11" s="124"/>
      <c r="E11" s="32"/>
      <c r="F11" s="33"/>
      <c r="G11" s="34">
        <f>SUM(G6:G10)</f>
        <v>57.219</v>
      </c>
      <c r="H11" s="34"/>
      <c r="I11" s="34">
        <f>SUM(I6:I10)</f>
        <v>222.00972</v>
      </c>
      <c r="J11" s="35">
        <v>6032.01</v>
      </c>
      <c r="K11" s="35"/>
      <c r="L11" s="36">
        <f>SUM(L6:L10)</f>
        <v>0</v>
      </c>
      <c r="M11" s="9"/>
    </row>
  </sheetData>
  <sheetProtection selectLockedCells="1" selectUnlockedCells="1"/>
  <mergeCells count="10">
    <mergeCell ref="A1:M1"/>
    <mergeCell ref="A2:M2"/>
    <mergeCell ref="A3:M3"/>
    <mergeCell ref="A4:A5"/>
    <mergeCell ref="B4:B5"/>
    <mergeCell ref="C4:C5"/>
    <mergeCell ref="D4:D5"/>
    <mergeCell ref="E4:E5"/>
    <mergeCell ref="M4:M5"/>
    <mergeCell ref="A11:D11"/>
  </mergeCells>
  <printOptions/>
  <pageMargins left="1.18125" right="0.7875" top="2.3625" bottom="0.9840277777777777" header="0.5118055555555555" footer="0.5118055555555555"/>
  <pageSetup horizontalDpi="300" verticalDpi="300" orientation="landscape" paperSize="9" scale="8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2" max="2" width="8.421875" style="0" customWidth="1"/>
    <col min="3" max="3" width="8.140625" style="0" customWidth="1"/>
    <col min="4" max="4" width="28.57421875" style="0" customWidth="1"/>
    <col min="5" max="5" width="20.28125" style="0" customWidth="1"/>
    <col min="6" max="6" width="13.00390625" style="0" customWidth="1"/>
    <col min="8" max="8" width="11.00390625" style="0" customWidth="1"/>
    <col min="10" max="10" width="9.140625" style="37" customWidth="1"/>
    <col min="11" max="11" width="9.8515625" style="0" customWidth="1"/>
  </cols>
  <sheetData>
    <row r="2" spans="1:11" ht="12.75">
      <c r="A2" s="38"/>
      <c r="B2" s="38"/>
      <c r="C2" s="38"/>
      <c r="D2" s="38"/>
      <c r="E2" s="39"/>
      <c r="F2" s="38"/>
      <c r="G2" s="37"/>
      <c r="H2" s="37"/>
      <c r="I2" s="37"/>
      <c r="K2" s="40"/>
    </row>
    <row r="3" spans="1:11" ht="15">
      <c r="A3" s="38"/>
      <c r="B3" s="38"/>
      <c r="C3" s="41" t="s">
        <v>26</v>
      </c>
      <c r="D3" s="41"/>
      <c r="E3" s="41"/>
      <c r="F3" s="41"/>
      <c r="G3" s="41"/>
      <c r="H3" s="41"/>
      <c r="I3" s="41"/>
      <c r="J3" s="41"/>
      <c r="K3" s="41"/>
    </row>
    <row r="4" spans="1:11" ht="15">
      <c r="A4" s="38"/>
      <c r="B4" s="38"/>
      <c r="C4" s="41" t="s">
        <v>27</v>
      </c>
      <c r="D4" s="41"/>
      <c r="E4" s="41"/>
      <c r="F4" s="41"/>
      <c r="G4" s="41"/>
      <c r="H4" s="41"/>
      <c r="I4" s="41"/>
      <c r="J4" s="41"/>
      <c r="K4" s="41"/>
    </row>
    <row r="5" spans="1:11" ht="12.75">
      <c r="A5" s="38"/>
      <c r="B5" s="38"/>
      <c r="C5" s="38"/>
      <c r="D5" s="38"/>
      <c r="E5" s="39"/>
      <c r="F5" s="38"/>
      <c r="G5" s="42" t="s">
        <v>28</v>
      </c>
      <c r="H5" s="42"/>
      <c r="I5" s="43">
        <v>27.17</v>
      </c>
      <c r="K5" s="40"/>
    </row>
    <row r="6" spans="1:11" ht="13.5">
      <c r="A6" s="44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3.5">
      <c r="A7" s="45" t="s">
        <v>30</v>
      </c>
      <c r="B7" s="45" t="s">
        <v>31</v>
      </c>
      <c r="C7" s="45" t="s">
        <v>8</v>
      </c>
      <c r="D7" s="45" t="s">
        <v>32</v>
      </c>
      <c r="E7" s="45" t="s">
        <v>4</v>
      </c>
      <c r="F7" s="45" t="s">
        <v>33</v>
      </c>
      <c r="G7" s="46" t="s">
        <v>34</v>
      </c>
      <c r="H7" s="46" t="s">
        <v>35</v>
      </c>
      <c r="I7" s="46" t="s">
        <v>36</v>
      </c>
      <c r="J7" s="46" t="s">
        <v>37</v>
      </c>
      <c r="K7" s="47" t="s">
        <v>38</v>
      </c>
    </row>
    <row r="8" spans="1:11" ht="12.75">
      <c r="A8" s="48">
        <v>1</v>
      </c>
      <c r="B8" s="24" t="s">
        <v>22</v>
      </c>
      <c r="C8" s="25">
        <v>4</v>
      </c>
      <c r="D8" s="49" t="s">
        <v>87</v>
      </c>
      <c r="E8" s="16" t="s">
        <v>82</v>
      </c>
      <c r="F8" s="49" t="s">
        <v>88</v>
      </c>
      <c r="G8" s="26">
        <v>10.15</v>
      </c>
      <c r="H8" s="50">
        <v>0</v>
      </c>
      <c r="I8" s="50">
        <v>3.88</v>
      </c>
      <c r="J8" s="50">
        <f>(G8+H8)*I8</f>
        <v>39.382</v>
      </c>
      <c r="K8" s="51">
        <f>J8*I5</f>
        <v>1070.00894</v>
      </c>
    </row>
    <row r="9" spans="1:11" ht="12.75">
      <c r="A9" s="52">
        <v>2</v>
      </c>
      <c r="B9" s="24" t="s">
        <v>22</v>
      </c>
      <c r="C9" s="25">
        <v>5</v>
      </c>
      <c r="D9" s="53" t="s">
        <v>87</v>
      </c>
      <c r="E9" s="16" t="s">
        <v>55</v>
      </c>
      <c r="F9" s="53" t="s">
        <v>89</v>
      </c>
      <c r="G9" s="26">
        <v>10.15</v>
      </c>
      <c r="H9" s="54">
        <v>0</v>
      </c>
      <c r="I9" s="54">
        <v>3.88</v>
      </c>
      <c r="J9" s="54">
        <f>(G9+H9)*I9</f>
        <v>39.382</v>
      </c>
      <c r="K9" s="55">
        <f>J9*$I$5</f>
        <v>1070.00894</v>
      </c>
    </row>
    <row r="10" spans="1:11" ht="12.75">
      <c r="A10" s="52">
        <v>3</v>
      </c>
      <c r="B10" s="24" t="s">
        <v>22</v>
      </c>
      <c r="C10" s="25">
        <v>6</v>
      </c>
      <c r="D10" s="53" t="s">
        <v>87</v>
      </c>
      <c r="E10" s="16" t="s">
        <v>55</v>
      </c>
      <c r="F10" s="53" t="s">
        <v>90</v>
      </c>
      <c r="G10" s="26">
        <v>10.15</v>
      </c>
      <c r="H10" s="54">
        <v>0</v>
      </c>
      <c r="I10" s="54">
        <v>3.88</v>
      </c>
      <c r="J10" s="54">
        <f>(G10+H10)*I10</f>
        <v>39.382</v>
      </c>
      <c r="K10" s="55">
        <f>J10*$I$5</f>
        <v>1070.00894</v>
      </c>
    </row>
    <row r="11" spans="1:11" ht="12.75">
      <c r="A11" s="52">
        <v>4</v>
      </c>
      <c r="B11" s="24" t="s">
        <v>22</v>
      </c>
      <c r="C11" s="25">
        <v>7</v>
      </c>
      <c r="D11" s="53" t="s">
        <v>87</v>
      </c>
      <c r="E11" s="16" t="s">
        <v>55</v>
      </c>
      <c r="F11" s="53" t="s">
        <v>91</v>
      </c>
      <c r="G11" s="26">
        <v>14.115</v>
      </c>
      <c r="H11" s="54">
        <v>0</v>
      </c>
      <c r="I11" s="54">
        <v>3.88</v>
      </c>
      <c r="J11" s="54">
        <f>(G11+H11)*I11</f>
        <v>54.7662</v>
      </c>
      <c r="K11" s="55">
        <f>J11*$I$5</f>
        <v>1487.997654</v>
      </c>
    </row>
    <row r="12" spans="1:11" ht="12.75">
      <c r="A12" s="52">
        <v>5</v>
      </c>
      <c r="B12" s="24" t="s">
        <v>22</v>
      </c>
      <c r="C12" s="25">
        <v>20</v>
      </c>
      <c r="D12" s="123" t="s">
        <v>86</v>
      </c>
      <c r="E12" s="16" t="s">
        <v>20</v>
      </c>
      <c r="F12" s="53" t="s">
        <v>40</v>
      </c>
      <c r="G12" s="26">
        <v>12.654</v>
      </c>
      <c r="H12" s="54">
        <v>0</v>
      </c>
      <c r="I12" s="54">
        <v>3.88</v>
      </c>
      <c r="J12" s="54">
        <f>(G12+H12)*I12</f>
        <v>49.097519999999996</v>
      </c>
      <c r="K12" s="55">
        <f>J12*$I$5</f>
        <v>1333.9796184</v>
      </c>
    </row>
    <row r="13" spans="1:11" ht="13.5">
      <c r="A13" s="56" t="s">
        <v>42</v>
      </c>
      <c r="B13" s="56"/>
      <c r="C13" s="56"/>
      <c r="D13" s="56"/>
      <c r="E13" s="56"/>
      <c r="F13" s="56"/>
      <c r="G13" s="56"/>
      <c r="H13" s="56"/>
      <c r="I13" s="56"/>
      <c r="J13" s="57">
        <f>SUM(J8:J12)</f>
        <v>222.00972</v>
      </c>
      <c r="K13" s="58">
        <v>6032.01</v>
      </c>
    </row>
    <row r="14" spans="1:11" ht="15">
      <c r="A14" s="38"/>
      <c r="B14" s="38"/>
      <c r="C14" s="38"/>
      <c r="D14" s="38"/>
      <c r="E14" s="59" t="s">
        <v>43</v>
      </c>
      <c r="F14" s="60">
        <f>J13</f>
        <v>222.00972</v>
      </c>
      <c r="G14" s="37">
        <v>27.17</v>
      </c>
      <c r="H14" s="40">
        <f>K13</f>
        <v>6032.01</v>
      </c>
      <c r="I14" s="37"/>
      <c r="J14" s="61"/>
      <c r="K14" s="62"/>
    </row>
    <row r="15" spans="1:11" ht="15">
      <c r="A15" s="38"/>
      <c r="B15" s="38"/>
      <c r="C15" s="38"/>
      <c r="D15" s="38"/>
      <c r="E15" s="59" t="s">
        <v>44</v>
      </c>
      <c r="F15" s="60">
        <f>F14</f>
        <v>222.00972</v>
      </c>
      <c r="G15" s="37">
        <v>27.17</v>
      </c>
      <c r="H15" s="63">
        <f>K13</f>
        <v>6032.01</v>
      </c>
      <c r="I15" s="37"/>
      <c r="K15" s="40"/>
    </row>
    <row r="17" ht="13.5"/>
    <row r="18" spans="1:11" ht="12.75">
      <c r="A18" s="64" t="s">
        <v>45</v>
      </c>
      <c r="B18" s="64"/>
      <c r="C18" s="64"/>
      <c r="E18" s="64" t="s">
        <v>46</v>
      </c>
      <c r="F18" s="64"/>
      <c r="I18" s="64" t="s">
        <v>47</v>
      </c>
      <c r="J18" s="64"/>
      <c r="K18" s="64"/>
    </row>
    <row r="19" spans="1:6" ht="12.75">
      <c r="A19" s="65" t="s">
        <v>48</v>
      </c>
      <c r="B19" s="65"/>
      <c r="C19" s="65"/>
      <c r="E19" s="65" t="s">
        <v>49</v>
      </c>
      <c r="F19" s="65"/>
    </row>
  </sheetData>
  <sheetProtection selectLockedCells="1" selectUnlockedCells="1"/>
  <mergeCells count="10">
    <mergeCell ref="C3:K3"/>
    <mergeCell ref="C4:K4"/>
    <mergeCell ref="G5:H5"/>
    <mergeCell ref="A6:K6"/>
    <mergeCell ref="A13:I13"/>
    <mergeCell ref="A18:C18"/>
    <mergeCell ref="E18:F18"/>
    <mergeCell ref="I18:K18"/>
    <mergeCell ref="A19:C19"/>
    <mergeCell ref="E19:F19"/>
  </mergeCells>
  <printOptions/>
  <pageMargins left="0.5118055555555555" right="0.5118055555555555" top="1.3777777777777778" bottom="0.7875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48"/>
  <sheetViews>
    <sheetView tabSelected="1" workbookViewId="0" topLeftCell="E10">
      <selection activeCell="M20" sqref="M20"/>
    </sheetView>
  </sheetViews>
  <sheetFormatPr defaultColWidth="12.57421875" defaultRowHeight="12.75"/>
  <cols>
    <col min="1" max="3" width="11.57421875" style="0" customWidth="1"/>
    <col min="4" max="4" width="51.00390625" style="0" customWidth="1"/>
    <col min="5" max="5" width="37.28125" style="0" customWidth="1"/>
    <col min="6" max="6" width="20.8515625" style="0" customWidth="1"/>
    <col min="7" max="7" width="13.7109375" style="0" customWidth="1"/>
    <col min="8" max="8" width="19.421875" style="0" customWidth="1"/>
    <col min="9" max="10" width="11.57421875" style="0" customWidth="1"/>
    <col min="11" max="11" width="13.57421875" style="0" customWidth="1"/>
    <col min="12" max="16384" width="11.57421875" style="0" customWidth="1"/>
  </cols>
  <sheetData>
    <row r="4" spans="1:12" ht="18">
      <c r="A4" s="125" t="s">
        <v>26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8">
      <c r="A5" s="125" t="s">
        <v>27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2" ht="13.5">
      <c r="A6" s="38"/>
      <c r="B6" s="38"/>
    </row>
    <row r="7" spans="1:11" ht="15.75">
      <c r="A7" s="126" t="s">
        <v>92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5.75">
      <c r="A8" s="126" t="s">
        <v>93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2" ht="13.5">
      <c r="A9" s="38"/>
      <c r="B9" s="38"/>
    </row>
    <row r="10" spans="1:11" ht="18">
      <c r="A10" s="38"/>
      <c r="B10" s="38"/>
      <c r="C10" s="38"/>
      <c r="D10" s="38"/>
      <c r="E10" s="39"/>
      <c r="F10" s="38"/>
      <c r="G10" s="127" t="s">
        <v>28</v>
      </c>
      <c r="H10" s="127"/>
      <c r="I10" s="128">
        <v>27.17</v>
      </c>
      <c r="J10" s="37"/>
      <c r="K10" s="40"/>
    </row>
    <row r="11" spans="1:11" ht="14.25">
      <c r="A11" s="41" t="s">
        <v>29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4.25">
      <c r="A12" s="129" t="s">
        <v>30</v>
      </c>
      <c r="B12" s="129" t="s">
        <v>31</v>
      </c>
      <c r="C12" s="129" t="s">
        <v>8</v>
      </c>
      <c r="D12" s="129" t="s">
        <v>32</v>
      </c>
      <c r="E12" s="129" t="s">
        <v>4</v>
      </c>
      <c r="F12" s="129" t="s">
        <v>33</v>
      </c>
      <c r="G12" s="130" t="s">
        <v>34</v>
      </c>
      <c r="H12" s="130" t="s">
        <v>35</v>
      </c>
      <c r="I12" s="130" t="s">
        <v>36</v>
      </c>
      <c r="J12" s="130" t="s">
        <v>37</v>
      </c>
      <c r="K12" s="131" t="s">
        <v>38</v>
      </c>
    </row>
    <row r="13" spans="1:11" ht="14.25">
      <c r="A13" s="132">
        <v>1</v>
      </c>
      <c r="B13" s="133" t="s">
        <v>22</v>
      </c>
      <c r="C13" s="134">
        <v>20</v>
      </c>
      <c r="D13" s="135" t="s">
        <v>39</v>
      </c>
      <c r="E13" s="136" t="s">
        <v>20</v>
      </c>
      <c r="F13" s="135" t="s">
        <v>40</v>
      </c>
      <c r="G13" s="137">
        <v>28.177</v>
      </c>
      <c r="H13" s="138">
        <v>0</v>
      </c>
      <c r="I13" s="137">
        <v>3.5</v>
      </c>
      <c r="J13" s="138">
        <f>(G13+H13)*I13</f>
        <v>98.6195</v>
      </c>
      <c r="K13" s="139">
        <f>J13*I10</f>
        <v>2679.4918150000003</v>
      </c>
    </row>
    <row r="14" spans="1:11" ht="14.25">
      <c r="A14" s="140">
        <v>2</v>
      </c>
      <c r="B14" s="141" t="s">
        <v>22</v>
      </c>
      <c r="C14" s="142">
        <v>17</v>
      </c>
      <c r="D14" s="143" t="s">
        <v>39</v>
      </c>
      <c r="E14" s="144" t="s">
        <v>94</v>
      </c>
      <c r="F14" s="143" t="s">
        <v>95</v>
      </c>
      <c r="G14" s="145">
        <v>19.428</v>
      </c>
      <c r="H14" s="146">
        <v>0</v>
      </c>
      <c r="I14" s="145">
        <v>3.5</v>
      </c>
      <c r="J14" s="146">
        <f>(G14+H14)*I14</f>
        <v>67.998</v>
      </c>
      <c r="K14" s="139">
        <f>J14*I10</f>
        <v>1847.5056600000003</v>
      </c>
    </row>
    <row r="15" spans="1:11" ht="14.25">
      <c r="A15" s="147" t="s">
        <v>42</v>
      </c>
      <c r="B15" s="147"/>
      <c r="C15" s="147"/>
      <c r="D15" s="147"/>
      <c r="E15" s="147"/>
      <c r="F15" s="147"/>
      <c r="G15" s="147"/>
      <c r="H15" s="147"/>
      <c r="I15" s="147"/>
      <c r="J15" s="148">
        <f>SUM(J13:J14)</f>
        <v>166.6175</v>
      </c>
      <c r="K15" s="149">
        <f>SUM(K13:K14)</f>
        <v>4526.997475</v>
      </c>
    </row>
    <row r="16" spans="1:11" ht="14.25">
      <c r="A16" s="150"/>
      <c r="B16" s="150"/>
      <c r="C16" s="150"/>
      <c r="D16" s="150"/>
      <c r="E16" s="59" t="s">
        <v>43</v>
      </c>
      <c r="F16" s="60">
        <f>J15</f>
        <v>166.6175</v>
      </c>
      <c r="G16" s="151">
        <v>27.17</v>
      </c>
      <c r="H16" s="152">
        <f>K15</f>
        <v>4526.997475</v>
      </c>
      <c r="I16" s="151"/>
      <c r="J16" s="153"/>
      <c r="K16" s="154"/>
    </row>
    <row r="17" spans="1:11" ht="14.25">
      <c r="A17" s="150"/>
      <c r="B17" s="150"/>
      <c r="C17" s="150"/>
      <c r="D17" s="150"/>
      <c r="E17" s="59" t="s">
        <v>44</v>
      </c>
      <c r="F17" s="60">
        <f>F16</f>
        <v>166.6175</v>
      </c>
      <c r="G17" s="151">
        <v>27.17</v>
      </c>
      <c r="H17" s="152">
        <f>K15</f>
        <v>4526.997475</v>
      </c>
      <c r="I17" s="151"/>
      <c r="J17" s="151"/>
      <c r="K17" s="152"/>
    </row>
    <row r="18" spans="1:11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</row>
    <row r="19" spans="1:11" ht="14.25">
      <c r="A19" s="129" t="s">
        <v>30</v>
      </c>
      <c r="B19" s="129" t="s">
        <v>31</v>
      </c>
      <c r="C19" s="129" t="s">
        <v>8</v>
      </c>
      <c r="D19" s="129" t="s">
        <v>32</v>
      </c>
      <c r="E19" s="129" t="s">
        <v>4</v>
      </c>
      <c r="F19" s="129" t="s">
        <v>33</v>
      </c>
      <c r="G19" s="130" t="s">
        <v>34</v>
      </c>
      <c r="H19" s="130" t="s">
        <v>35</v>
      </c>
      <c r="I19" s="130" t="s">
        <v>36</v>
      </c>
      <c r="J19" s="130" t="s">
        <v>37</v>
      </c>
      <c r="K19" s="131" t="s">
        <v>38</v>
      </c>
    </row>
    <row r="20" spans="1:11" ht="14.25">
      <c r="A20" s="132">
        <v>1</v>
      </c>
      <c r="B20" s="156" t="s">
        <v>53</v>
      </c>
      <c r="C20" s="157">
        <v>15</v>
      </c>
      <c r="D20" s="135" t="s">
        <v>58</v>
      </c>
      <c r="E20" s="158" t="s">
        <v>51</v>
      </c>
      <c r="F20" s="135" t="s">
        <v>59</v>
      </c>
      <c r="G20" s="145">
        <v>10</v>
      </c>
      <c r="H20" s="138">
        <v>0</v>
      </c>
      <c r="I20" s="138">
        <v>3.3</v>
      </c>
      <c r="J20" s="138">
        <f>(G20+H20)*I20</f>
        <v>33</v>
      </c>
      <c r="K20" s="139">
        <f>J20*I10</f>
        <v>896.61</v>
      </c>
    </row>
    <row r="21" spans="1:11" ht="14.25">
      <c r="A21" s="140">
        <v>2</v>
      </c>
      <c r="B21" s="156" t="s">
        <v>53</v>
      </c>
      <c r="C21" s="157">
        <v>16</v>
      </c>
      <c r="D21" s="143" t="s">
        <v>58</v>
      </c>
      <c r="E21" s="158" t="s">
        <v>54</v>
      </c>
      <c r="F21" s="143" t="s">
        <v>60</v>
      </c>
      <c r="G21" s="145">
        <v>10</v>
      </c>
      <c r="H21" s="146">
        <v>0</v>
      </c>
      <c r="I21" s="146">
        <v>3.3</v>
      </c>
      <c r="J21" s="146">
        <f>(G21+H21)*I21</f>
        <v>33</v>
      </c>
      <c r="K21" s="139">
        <f>J21*I10</f>
        <v>896.61</v>
      </c>
    </row>
    <row r="22" spans="1:11" ht="14.25">
      <c r="A22" s="140">
        <v>3</v>
      </c>
      <c r="B22" s="156" t="s">
        <v>53</v>
      </c>
      <c r="C22" s="157">
        <v>14</v>
      </c>
      <c r="D22" s="143" t="s">
        <v>58</v>
      </c>
      <c r="E22" s="158" t="s">
        <v>55</v>
      </c>
      <c r="F22" s="143" t="s">
        <v>61</v>
      </c>
      <c r="G22" s="145">
        <v>23.924</v>
      </c>
      <c r="H22" s="146">
        <v>0</v>
      </c>
      <c r="I22" s="146">
        <v>3.3</v>
      </c>
      <c r="J22" s="146">
        <f>(G22+H22)*I22</f>
        <v>78.94919999999999</v>
      </c>
      <c r="K22" s="139">
        <f>J22*I10</f>
        <v>2145.049764</v>
      </c>
    </row>
    <row r="23" spans="1:11" ht="14.25">
      <c r="A23" s="147" t="s">
        <v>42</v>
      </c>
      <c r="B23" s="147"/>
      <c r="C23" s="147"/>
      <c r="D23" s="147"/>
      <c r="E23" s="147"/>
      <c r="F23" s="147"/>
      <c r="G23" s="147"/>
      <c r="H23" s="147"/>
      <c r="I23" s="147"/>
      <c r="J23" s="148">
        <f>SUM(J20:J22)</f>
        <v>144.9492</v>
      </c>
      <c r="K23" s="149">
        <f>SUM(K20:K22)</f>
        <v>3938.269764</v>
      </c>
    </row>
    <row r="24" spans="1:11" ht="14.25">
      <c r="A24" s="150"/>
      <c r="B24" s="150"/>
      <c r="C24" s="150"/>
      <c r="D24" s="150"/>
      <c r="E24" s="59" t="s">
        <v>43</v>
      </c>
      <c r="F24" s="60">
        <f>J23</f>
        <v>144.9492</v>
      </c>
      <c r="G24" s="151">
        <v>27.17</v>
      </c>
      <c r="H24" s="152">
        <f>K23</f>
        <v>3938.269764</v>
      </c>
      <c r="I24" s="151"/>
      <c r="J24" s="153"/>
      <c r="K24" s="154"/>
    </row>
    <row r="25" spans="1:11" ht="14.25">
      <c r="A25" s="150"/>
      <c r="B25" s="150"/>
      <c r="C25" s="150"/>
      <c r="D25" s="150"/>
      <c r="E25" s="59" t="s">
        <v>44</v>
      </c>
      <c r="F25" s="60">
        <f>F24</f>
        <v>144.9492</v>
      </c>
      <c r="G25" s="151">
        <v>27.17</v>
      </c>
      <c r="H25" s="152">
        <f>K23</f>
        <v>3938.269764</v>
      </c>
      <c r="I25" s="151"/>
      <c r="J25" s="151"/>
      <c r="K25" s="152"/>
    </row>
    <row r="26" spans="1:11" ht="14.2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  <row r="27" spans="1:11" ht="14.25">
      <c r="A27" s="129" t="s">
        <v>30</v>
      </c>
      <c r="B27" s="129" t="s">
        <v>31</v>
      </c>
      <c r="C27" s="129" t="s">
        <v>8</v>
      </c>
      <c r="D27" s="129" t="s">
        <v>32</v>
      </c>
      <c r="E27" s="129" t="s">
        <v>4</v>
      </c>
      <c r="F27" s="129" t="s">
        <v>33</v>
      </c>
      <c r="G27" s="130" t="s">
        <v>34</v>
      </c>
      <c r="H27" s="130" t="s">
        <v>35</v>
      </c>
      <c r="I27" s="130" t="s">
        <v>36</v>
      </c>
      <c r="J27" s="130" t="s">
        <v>37</v>
      </c>
      <c r="K27" s="131" t="s">
        <v>38</v>
      </c>
    </row>
    <row r="28" spans="1:11" ht="14.25">
      <c r="A28" s="132">
        <v>1</v>
      </c>
      <c r="B28" s="159" t="s">
        <v>65</v>
      </c>
      <c r="C28" s="160" t="s">
        <v>75</v>
      </c>
      <c r="D28" s="135" t="s">
        <v>76</v>
      </c>
      <c r="E28" s="161" t="s">
        <v>63</v>
      </c>
      <c r="F28" s="162" t="s">
        <v>77</v>
      </c>
      <c r="G28" s="163">
        <v>23.5</v>
      </c>
      <c r="H28" s="138">
        <v>0</v>
      </c>
      <c r="I28" s="138">
        <v>3.2</v>
      </c>
      <c r="J28" s="138">
        <f>(G28+H28)*I28</f>
        <v>75.2</v>
      </c>
      <c r="K28" s="139">
        <f>J28*I10</f>
        <v>2043.1840000000002</v>
      </c>
    </row>
    <row r="29" spans="1:11" ht="15.75">
      <c r="A29" s="140">
        <v>2</v>
      </c>
      <c r="B29" s="156" t="s">
        <v>65</v>
      </c>
      <c r="C29" s="164">
        <v>2</v>
      </c>
      <c r="D29" s="143" t="s">
        <v>76</v>
      </c>
      <c r="E29" s="165" t="s">
        <v>66</v>
      </c>
      <c r="F29" s="166" t="s">
        <v>78</v>
      </c>
      <c r="G29" s="167">
        <v>10.01</v>
      </c>
      <c r="H29" s="146">
        <v>0</v>
      </c>
      <c r="I29" s="146">
        <v>3.2</v>
      </c>
      <c r="J29" s="146">
        <f>(G29+H29)*I29</f>
        <v>32.032000000000004</v>
      </c>
      <c r="K29" s="168">
        <f>J29*I10</f>
        <v>870.3094400000001</v>
      </c>
    </row>
    <row r="30" spans="1:11" ht="14.25">
      <c r="A30" s="140">
        <v>3</v>
      </c>
      <c r="B30" s="159" t="s">
        <v>53</v>
      </c>
      <c r="C30" s="157">
        <v>10</v>
      </c>
      <c r="D30" s="143" t="s">
        <v>76</v>
      </c>
      <c r="E30" s="158" t="s">
        <v>70</v>
      </c>
      <c r="F30" s="166" t="s">
        <v>79</v>
      </c>
      <c r="G30" s="169">
        <v>14.656</v>
      </c>
      <c r="H30" s="146">
        <v>0</v>
      </c>
      <c r="I30" s="146">
        <v>3.2</v>
      </c>
      <c r="J30" s="146">
        <f>(G30+H30)*I30</f>
        <v>46.89920000000001</v>
      </c>
      <c r="K30" s="168">
        <f>J30*I10</f>
        <v>1274.2512640000002</v>
      </c>
    </row>
    <row r="31" spans="1:11" ht="15.75">
      <c r="A31" s="140">
        <v>4</v>
      </c>
      <c r="B31" s="156" t="s">
        <v>53</v>
      </c>
      <c r="C31" s="157">
        <v>13</v>
      </c>
      <c r="D31" s="143" t="s">
        <v>76</v>
      </c>
      <c r="E31" s="158" t="s">
        <v>55</v>
      </c>
      <c r="F31" s="166" t="s">
        <v>80</v>
      </c>
      <c r="G31" s="169">
        <v>10</v>
      </c>
      <c r="H31" s="146">
        <v>0</v>
      </c>
      <c r="I31" s="146">
        <v>3.2</v>
      </c>
      <c r="J31" s="146">
        <f>(G31+H31)*I31</f>
        <v>32</v>
      </c>
      <c r="K31" s="168">
        <f>J31*I10</f>
        <v>869.44</v>
      </c>
    </row>
    <row r="32" spans="1:11" ht="15.75">
      <c r="A32" s="140">
        <v>5</v>
      </c>
      <c r="B32" s="156" t="s">
        <v>53</v>
      </c>
      <c r="C32" s="142">
        <v>14</v>
      </c>
      <c r="D32" s="143" t="s">
        <v>76</v>
      </c>
      <c r="E32" s="170" t="s">
        <v>55</v>
      </c>
      <c r="F32" s="166" t="s">
        <v>61</v>
      </c>
      <c r="G32" s="169">
        <v>14.953</v>
      </c>
      <c r="H32" s="146">
        <v>0</v>
      </c>
      <c r="I32" s="146">
        <v>3.2</v>
      </c>
      <c r="J32" s="146">
        <f>(G32+H32)*I32</f>
        <v>47.8496</v>
      </c>
      <c r="K32" s="168">
        <f>J32*I10</f>
        <v>1300.073632</v>
      </c>
    </row>
    <row r="33" spans="1:11" ht="14.25">
      <c r="A33" s="147" t="s">
        <v>42</v>
      </c>
      <c r="B33" s="147"/>
      <c r="C33" s="147"/>
      <c r="D33" s="147"/>
      <c r="E33" s="147"/>
      <c r="F33" s="147"/>
      <c r="G33" s="147"/>
      <c r="H33" s="147"/>
      <c r="I33" s="147"/>
      <c r="J33" s="148">
        <f>SUM(J28:J32)</f>
        <v>233.98080000000004</v>
      </c>
      <c r="K33" s="149">
        <f>SUM(K28:K32)</f>
        <v>6357.258336000001</v>
      </c>
    </row>
    <row r="34" spans="1:11" ht="14.25">
      <c r="A34" s="150"/>
      <c r="B34" s="150"/>
      <c r="C34" s="150"/>
      <c r="D34" s="150"/>
      <c r="E34" s="59" t="s">
        <v>43</v>
      </c>
      <c r="F34" s="60">
        <f>J33</f>
        <v>233.98080000000004</v>
      </c>
      <c r="G34" s="151">
        <v>27.17</v>
      </c>
      <c r="H34" s="152">
        <v>6357.24</v>
      </c>
      <c r="I34" s="151"/>
      <c r="J34" s="153"/>
      <c r="K34" s="154"/>
    </row>
    <row r="35" spans="1:11" ht="14.25">
      <c r="A35" s="150"/>
      <c r="B35" s="150"/>
      <c r="C35" s="150"/>
      <c r="D35" s="150"/>
      <c r="E35" s="59" t="s">
        <v>44</v>
      </c>
      <c r="F35" s="60">
        <f>F34</f>
        <v>233.98080000000004</v>
      </c>
      <c r="G35" s="151">
        <v>27.17</v>
      </c>
      <c r="H35" s="152">
        <v>6357.24</v>
      </c>
      <c r="I35" s="151"/>
      <c r="J35" s="151"/>
      <c r="K35" s="152"/>
    </row>
    <row r="36" spans="1:11" ht="14.25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</row>
    <row r="37" spans="1:11" ht="14.25">
      <c r="A37" s="129" t="s">
        <v>30</v>
      </c>
      <c r="B37" s="129" t="s">
        <v>31</v>
      </c>
      <c r="C37" s="129" t="s">
        <v>8</v>
      </c>
      <c r="D37" s="129" t="s">
        <v>32</v>
      </c>
      <c r="E37" s="129" t="s">
        <v>4</v>
      </c>
      <c r="F37" s="129" t="s">
        <v>33</v>
      </c>
      <c r="G37" s="130" t="s">
        <v>34</v>
      </c>
      <c r="H37" s="130" t="s">
        <v>35</v>
      </c>
      <c r="I37" s="130" t="s">
        <v>36</v>
      </c>
      <c r="J37" s="130" t="s">
        <v>37</v>
      </c>
      <c r="K37" s="131" t="s">
        <v>38</v>
      </c>
    </row>
    <row r="38" spans="1:11" ht="14.25">
      <c r="A38" s="132">
        <v>1</v>
      </c>
      <c r="B38" s="141" t="s">
        <v>22</v>
      </c>
      <c r="C38" s="142">
        <v>4</v>
      </c>
      <c r="D38" s="135" t="s">
        <v>87</v>
      </c>
      <c r="E38" s="144" t="s">
        <v>82</v>
      </c>
      <c r="F38" s="135" t="s">
        <v>88</v>
      </c>
      <c r="G38" s="145">
        <v>10.15</v>
      </c>
      <c r="H38" s="138">
        <v>0</v>
      </c>
      <c r="I38" s="138">
        <v>3.88</v>
      </c>
      <c r="J38" s="138">
        <f>(G38+H38)*I38</f>
        <v>39.382</v>
      </c>
      <c r="K38" s="139">
        <f>J38*I10</f>
        <v>1070.00894</v>
      </c>
    </row>
    <row r="39" spans="1:11" ht="15.75">
      <c r="A39" s="140">
        <v>2</v>
      </c>
      <c r="B39" s="141" t="s">
        <v>22</v>
      </c>
      <c r="C39" s="142">
        <v>5</v>
      </c>
      <c r="D39" s="143" t="s">
        <v>87</v>
      </c>
      <c r="E39" s="144" t="s">
        <v>55</v>
      </c>
      <c r="F39" s="143" t="s">
        <v>89</v>
      </c>
      <c r="G39" s="145">
        <v>10.15</v>
      </c>
      <c r="H39" s="146">
        <v>0</v>
      </c>
      <c r="I39" s="146">
        <v>3.88</v>
      </c>
      <c r="J39" s="146">
        <f>(G39+H39)*I39</f>
        <v>39.382</v>
      </c>
      <c r="K39" s="168">
        <f>J39*I10</f>
        <v>1070.00894</v>
      </c>
    </row>
    <row r="40" spans="1:11" ht="15.75">
      <c r="A40" s="140">
        <v>3</v>
      </c>
      <c r="B40" s="141" t="s">
        <v>22</v>
      </c>
      <c r="C40" s="142">
        <v>6</v>
      </c>
      <c r="D40" s="143" t="s">
        <v>87</v>
      </c>
      <c r="E40" s="144" t="s">
        <v>55</v>
      </c>
      <c r="F40" s="143" t="s">
        <v>90</v>
      </c>
      <c r="G40" s="145">
        <v>10.15</v>
      </c>
      <c r="H40" s="146">
        <v>0</v>
      </c>
      <c r="I40" s="146">
        <v>3.88</v>
      </c>
      <c r="J40" s="146">
        <f>(G40+H40)*I40</f>
        <v>39.382</v>
      </c>
      <c r="K40" s="168">
        <f>J40*I10</f>
        <v>1070.00894</v>
      </c>
    </row>
    <row r="41" spans="1:11" ht="15.75">
      <c r="A41" s="140">
        <v>4</v>
      </c>
      <c r="B41" s="141" t="s">
        <v>22</v>
      </c>
      <c r="C41" s="142">
        <v>7</v>
      </c>
      <c r="D41" s="143" t="s">
        <v>87</v>
      </c>
      <c r="E41" s="144" t="s">
        <v>55</v>
      </c>
      <c r="F41" s="143" t="s">
        <v>91</v>
      </c>
      <c r="G41" s="145">
        <v>14.115</v>
      </c>
      <c r="H41" s="146">
        <v>0</v>
      </c>
      <c r="I41" s="146">
        <v>3.88</v>
      </c>
      <c r="J41" s="146">
        <f>(G41+H41)*I41</f>
        <v>54.7662</v>
      </c>
      <c r="K41" s="168">
        <f>J41*I10</f>
        <v>1487.997654</v>
      </c>
    </row>
    <row r="42" spans="1:11" ht="15.75">
      <c r="A42" s="140">
        <v>5</v>
      </c>
      <c r="B42" s="141" t="s">
        <v>22</v>
      </c>
      <c r="C42" s="142">
        <v>20</v>
      </c>
      <c r="D42" s="144" t="s">
        <v>86</v>
      </c>
      <c r="E42" s="144" t="s">
        <v>20</v>
      </c>
      <c r="F42" s="143" t="s">
        <v>40</v>
      </c>
      <c r="G42" s="145">
        <v>12.654</v>
      </c>
      <c r="H42" s="146">
        <v>0</v>
      </c>
      <c r="I42" s="146">
        <v>3.88</v>
      </c>
      <c r="J42" s="146">
        <f>(G42+H42)*I42</f>
        <v>49.097519999999996</v>
      </c>
      <c r="K42" s="168">
        <f>J42*I10</f>
        <v>1333.9796184</v>
      </c>
    </row>
    <row r="43" spans="1:11" ht="14.25">
      <c r="A43" s="147" t="s">
        <v>42</v>
      </c>
      <c r="B43" s="147"/>
      <c r="C43" s="147"/>
      <c r="D43" s="147"/>
      <c r="E43" s="147"/>
      <c r="F43" s="147"/>
      <c r="G43" s="147"/>
      <c r="H43" s="147"/>
      <c r="I43" s="147"/>
      <c r="J43" s="148">
        <f>SUM(J38:J42)</f>
        <v>222.00972</v>
      </c>
      <c r="K43" s="149">
        <f>SUM(K38:K42)</f>
        <v>6032.0040923999995</v>
      </c>
    </row>
    <row r="44" spans="1:11" ht="14.25">
      <c r="A44" s="150"/>
      <c r="B44" s="150"/>
      <c r="C44" s="150"/>
      <c r="D44" s="150"/>
      <c r="E44" s="59" t="s">
        <v>43</v>
      </c>
      <c r="F44" s="60">
        <f>J43</f>
        <v>222.00972</v>
      </c>
      <c r="G44" s="151">
        <v>27.17</v>
      </c>
      <c r="H44" s="152">
        <f>K43</f>
        <v>6032.0040923999995</v>
      </c>
      <c r="I44" s="151"/>
      <c r="J44" s="153"/>
      <c r="K44" s="154"/>
    </row>
    <row r="45" spans="1:11" ht="14.25">
      <c r="A45" s="150"/>
      <c r="B45" s="150"/>
      <c r="C45" s="150"/>
      <c r="D45" s="150"/>
      <c r="E45" s="59" t="s">
        <v>44</v>
      </c>
      <c r="F45" s="60">
        <f>F44</f>
        <v>222.00972</v>
      </c>
      <c r="G45" s="151">
        <v>27.17</v>
      </c>
      <c r="H45" s="152">
        <f>K43</f>
        <v>6032.0040923999995</v>
      </c>
      <c r="I45" s="151"/>
      <c r="J45" s="151"/>
      <c r="K45" s="152"/>
    </row>
    <row r="48" spans="1:8" ht="15.75">
      <c r="A48" s="171" t="s">
        <v>96</v>
      </c>
      <c r="B48" s="171"/>
      <c r="C48" s="171"/>
      <c r="D48" s="171"/>
      <c r="E48" s="172" t="s">
        <v>97</v>
      </c>
      <c r="F48" s="173">
        <v>767.56</v>
      </c>
      <c r="G48" s="172">
        <v>27.17</v>
      </c>
      <c r="H48" s="174">
        <v>20854.61</v>
      </c>
    </row>
  </sheetData>
  <sheetProtection selectLockedCells="1" selectUnlockedCells="1"/>
  <mergeCells count="11">
    <mergeCell ref="A4:L4"/>
    <mergeCell ref="A5:L5"/>
    <mergeCell ref="A7:K7"/>
    <mergeCell ref="A8:K8"/>
    <mergeCell ref="G10:H10"/>
    <mergeCell ref="A11:K11"/>
    <mergeCell ref="A15:I15"/>
    <mergeCell ref="A23:I23"/>
    <mergeCell ref="A33:I33"/>
    <mergeCell ref="A43:I43"/>
    <mergeCell ref="A48:D48"/>
  </mergeCells>
  <printOptions horizontalCentered="1"/>
  <pageMargins left="0.7875" right="0.7875" top="1.386111111111111" bottom="0.8861111111111111" header="0.7875" footer="0.5118055555555555"/>
  <pageSetup horizontalDpi="300" verticalDpi="300" orientation="landscape" paperSize="9" scale="61"/>
  <headerFooter alignWithMargins="0">
    <oddHeader>&amp;C&amp;"Times New Roman,Normal"&amp;12ANEXO II
EDITAL DE LANÇAMENTO DE CONTRIBUIÇÃO DE MELHORIA 001/11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2011-07-15T11:22:48Z</cp:lastPrinted>
  <dcterms:created xsi:type="dcterms:W3CDTF">2006-07-28T12:23:15Z</dcterms:created>
  <dcterms:modified xsi:type="dcterms:W3CDTF">2011-09-05T17:10:49Z</dcterms:modified>
  <cp:category/>
  <cp:version/>
  <cp:contentType/>
  <cp:contentStatus/>
  <cp:revision>9</cp:revision>
</cp:coreProperties>
</file>